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4"/>
  </bookViews>
  <sheets>
    <sheet name="ต.ค.58" sheetId="1" r:id="rId1"/>
    <sheet name="หมายเหตุ 1" sheetId="2" r:id="rId2"/>
    <sheet name="หมายเหตุ 2" sheetId="3" r:id="rId3"/>
    <sheet name="หมายเหตุ3" sheetId="4" r:id="rId4"/>
    <sheet name="รับ-จ่าย" sheetId="5" r:id="rId5"/>
  </sheets>
  <externalReferences>
    <externalReference r:id="rId8"/>
  </externalReferences>
  <definedNames>
    <definedName name="_xlnm.Print_Area" localSheetId="0">'ต.ค.58'!$A$1:$I$48</definedName>
  </definedNames>
  <calcPr fullCalcOnLoad="1"/>
</workbook>
</file>

<file path=xl/sharedStrings.xml><?xml version="1.0" encoding="utf-8"?>
<sst xmlns="http://schemas.openxmlformats.org/spreadsheetml/2006/main" count="370" uniqueCount="278">
  <si>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</si>
  <si>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</si>
  <si>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</si>
  <si>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</si>
  <si>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</si>
  <si>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</si>
  <si>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</si>
  <si>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</si>
  <si>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</si>
  <si>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</si>
  <si>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</si>
  <si>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</si>
  <si>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ลูกหนี้เงินยืม - เงินสะสม</t>
  </si>
  <si>
    <t>ลูกหนี้เงินยืม - เงินงบประมาณ</t>
  </si>
  <si>
    <t>รายรับตามงบประมาณ (หมายเหตุ 1 )</t>
  </si>
  <si>
    <t>เงินรับฝาก (หมายเหตุ 2 )</t>
  </si>
  <si>
    <t>เงินอุดหนุนเฉพาะกิจ  (หมายเหตุ 3)</t>
  </si>
  <si>
    <t>เงินฝากธนาคาร  ธกส.  ออมทรัพย์ สาขาจัตุรัส 112-2-62645-1</t>
  </si>
  <si>
    <t>เงินฝากธนาคารกรุงไทย ออมทรัพย์ สาขาระเหว 335-0-10723-0</t>
  </si>
  <si>
    <t>เงินฝากธนาคาร  ธกส. โครงการเศรษฐกิจชุมชน สาขาจัตุรัส 112-8-05772-7</t>
  </si>
  <si>
    <t>เงินฝากธนาคาร  ธกส.(สปสช) สาขาจัตุรัส 020-0-3606724-1</t>
  </si>
  <si>
    <t>เงินฝากธนาคาร  ออมสิน สาขาจัตุรัส 020-0-5847376-8</t>
  </si>
  <si>
    <t>เงินฝากธนาคารกรุงไทย ออมทรัพย์ สาขาจัตุรัส 980-0-970558-1</t>
  </si>
  <si>
    <t>เงินฝากธนาคารกรุงไทย กระแสรายวัน  สาขาชัยภูมิ 307-6-06185-2</t>
  </si>
  <si>
    <t>ลูกหนี้เงินยืม -โครงการเศรษฐกิจชุมชน อบต. (หมู่บ้านละ 100,000 บาท)</t>
  </si>
  <si>
    <t>ลูกหนี้เงินยืม -โครงการเศรษฐกิจชุมชน อบต. (หมู่บ้านละ 10,000 บาท)</t>
  </si>
  <si>
    <t>รายจ่ายค้างจ่าย (หมายเหตุ 4)</t>
  </si>
  <si>
    <t>เงินรับฝาก - โครงการเศษรฐกิจชุมชน อบต.ละหาน บัญชี 2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</si>
  <si>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</si>
  <si>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</si>
  <si>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</si>
  <si>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</si>
  <si>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</si>
  <si>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</si>
  <si>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</si>
  <si>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</si>
  <si>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</si>
  <si>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</si>
  <si>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(ส่วนของเกษตร)</t>
  </si>
  <si>
    <t>เงินรับฝาก - เงินสมทบประกันสังคม</t>
  </si>
  <si>
    <t>รวมเป็นเงิน</t>
  </si>
  <si>
    <t xml:space="preserve">     ชื่อองค์การบริหารส่วนตำบลละหาน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</si>
  <si>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</si>
  <si>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</si>
  <si>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</si>
  <si>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</si>
  <si>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</si>
  <si>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</si>
  <si>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</si>
  <si>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</si>
  <si>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</si>
  <si>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</si>
  <si>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</si>
  <si>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</si>
  <si>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 (ทั่วไป)</t>
  </si>
  <si>
    <t>เงินรับฝาก (หมายเหตุ 2)</t>
  </si>
  <si>
    <t>รายจ่ายรอจ่าย (หมายเหตุ 5)</t>
  </si>
  <si>
    <t>บัญชีรายจ่ายผัดส่งใบสำคัญ</t>
  </si>
  <si>
    <t>ลูกหนี้ภาษี - ภาษีบำรุงท้องที่</t>
  </si>
  <si>
    <t>รวมรายรับ</t>
  </si>
  <si>
    <t xml:space="preserve"> -2-</t>
  </si>
  <si>
    <t>รายจ่าย</t>
  </si>
  <si>
    <t>ลูกหนี้เงินยืม -เงินงบประมาณ</t>
  </si>
  <si>
    <t>เงินอุดหนุนเฉพาะกิจ (หมายเหตุ 3)</t>
  </si>
  <si>
    <t>บัญชีรายจ่ายค้างจ่าย (หมายเหตุ 4)</t>
  </si>
  <si>
    <t>จ่ายขาดเงินสะสม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</si>
  <si>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</si>
  <si>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</si>
  <si>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</si>
  <si>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</si>
  <si>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</si>
  <si>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</si>
  <si>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</si>
  <si>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</si>
  <si>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</si>
  <si>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</si>
  <si>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</si>
  <si>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</si>
  <si>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</si>
  <si>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</si>
  <si>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</si>
  <si>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</si>
  <si>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</si>
  <si>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</si>
  <si>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</si>
  <si>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</si>
  <si>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</si>
  <si>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</si>
  <si>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</si>
  <si>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</si>
  <si>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        (2)ค่าขายแบบแปลน</t>
  </si>
  <si>
    <t xml:space="preserve">        (3)รายได้เบ็ดเตล็ดอื่น ๆ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</si>
  <si>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</si>
  <si>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</si>
  <si>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</si>
  <si>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</si>
  <si>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</si>
  <si>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</si>
  <si>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</si>
  <si>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</si>
  <si>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>รวมทั้งสิ้น</t>
  </si>
  <si>
    <t>รายได้ที่รัฐบาลอุดหนุนให้โดยระบุวัตถุประสงค์</t>
  </si>
  <si>
    <t xml:space="preserve">            (สื่อการเสรียนการสอน)</t>
  </si>
  <si>
    <t>-</t>
  </si>
  <si>
    <t>ตำบลละหาน  อำเภอจัตุรัส  จังหวัดชัยภูมิ</t>
  </si>
  <si>
    <t xml:space="preserve">รายจ่าย </t>
  </si>
  <si>
    <t xml:space="preserve">คงเหลือ </t>
  </si>
  <si>
    <t>หมายเหตุ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</si>
  <si>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</si>
  <si>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</si>
  <si>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</si>
  <si>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</si>
  <si>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</si>
  <si>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</t>
    </r>
  </si>
  <si>
    <t xml:space="preserve">           -เงินอุดหนุนสำหรับสนับสนุนอาหารเสริม (นม)</t>
  </si>
  <si>
    <t xml:space="preserve">           -เงินอุดหนุนสำหรับสนับสนุนอาหารกลางวัน</t>
  </si>
  <si>
    <t xml:space="preserve">           -เงินอุดหนุนทั่วไปสำหรับสนับสนุนสงเคราะห์ผู้ป่วยเอดส์</t>
  </si>
  <si>
    <t xml:space="preserve">           -เงินอุดหนุนทั่วไปสำหรับดำเนินการตามอำนาจหน้าที่และ</t>
  </si>
  <si>
    <t xml:space="preserve">             ภารกิจถ่ายโอน</t>
  </si>
  <si>
    <t xml:space="preserve">           -เงินอุดหนุนทั่วไปสำหรับสนับสนุนการบริการสาธารณสุข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</si>
  <si>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หมวดเงินอุดหนุนเฉพาะกิจ</t>
    </r>
  </si>
  <si>
    <t xml:space="preserve">       (3)เงินอุดหนุนค่าใช้จ่ายสำหรับสนับสนุนการสงเคราะห์เบี้ยยังชีพ</t>
  </si>
  <si>
    <t xml:space="preserve">          ความพิการ</t>
  </si>
  <si>
    <t xml:space="preserve">             ผู้สูงอายุ</t>
  </si>
  <si>
    <t xml:space="preserve">             ค่ากระแสไฟฟ้าสานีสูบน้ำด้วยไฟฟ้า</t>
  </si>
  <si>
    <t xml:space="preserve">        (6)เงินอุดหนุนทั่วไปกำหนดวัตถุประสงค์เงินอุดหนุนสำหรับ </t>
  </si>
  <si>
    <t xml:space="preserve">        (7)เงินอุดหนุนเฉพาะกิจสำหรับสนับสนุนศูนย์พัฒนาเด็กเล็ก </t>
  </si>
  <si>
    <t xml:space="preserve">           เงินเดือนสำหรับข้าราชการครูผู้ดูแลเด็ก</t>
  </si>
  <si>
    <t xml:space="preserve">        (8)เงินอุดหนุนเฉพาะกิจสำหรับสนับสนุนศูนย์พัฒนาเด็กเล็ก </t>
  </si>
  <si>
    <t xml:space="preserve">           ค่าตอบแทนเงินเพิ่มค่าครองชีพชั่วคราวและเงินประกันสังคม</t>
  </si>
  <si>
    <t xml:space="preserve">        (10)เงินอุดหนุนเฉพาะกิจสนับสนุนศูนย์พัฒนาเด็กเล็ก </t>
  </si>
  <si>
    <t xml:space="preserve">        (11)อุดหนุนเฉพาะกิจค่าเล่าเรียนบุตร ครู ผดด.</t>
  </si>
  <si>
    <t xml:space="preserve">        (12)อุดหนุนสำหรับสนับสนุนครุภัณฑ์การศึกษาสำหรับสนับสนุน</t>
  </si>
  <si>
    <t xml:space="preserve">            ศูนย์พัฒนาเด็กเล็ก (เครื่องคอมพิวเตอร์ชนิดตั้งโต๊ะ)</t>
  </si>
  <si>
    <t xml:space="preserve">        (13)เงินอุดหนุนฉพาะกิจค่าใช้จ่ายสำหรับส่งเสริมการบำบัดฟื้นฟู</t>
  </si>
  <si>
    <t xml:space="preserve">             ผู้ติดยาเสพติด</t>
  </si>
  <si>
    <t xml:space="preserve">        (14)เงินอุดหนุนเฉพาะกิจค่าใช้จ่ายสำหรับฝึกอบรมอาชีพให้แก่</t>
  </si>
  <si>
    <t xml:space="preserve">             ผู้ที่ผ่านการบำบัดฟื้นฟู</t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</si>
  <si>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</si>
  <si>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</si>
  <si>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</si>
  <si>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>ยอดยกมา</t>
  </si>
  <si>
    <t>111100</t>
  </si>
  <si>
    <t>111201</t>
  </si>
  <si>
    <t>111203</t>
  </si>
  <si>
    <t>215016</t>
  </si>
  <si>
    <t>500000</t>
  </si>
  <si>
    <t>113100</t>
  </si>
  <si>
    <t>ลูกหนี้ภาษีโรงเรือนและที่ดิน</t>
  </si>
  <si>
    <t>310000</t>
  </si>
  <si>
    <t>320000</t>
  </si>
  <si>
    <t>400000</t>
  </si>
  <si>
    <t>25000</t>
  </si>
  <si>
    <t>215000</t>
  </si>
  <si>
    <t>211000</t>
  </si>
  <si>
    <t>รายจ่ายรอจ่าย</t>
  </si>
  <si>
    <t>210000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</si>
  <si>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</si>
  <si>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</si>
  <si>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 xml:space="preserve">         (3)ภาษีสุรา</t>
  </si>
  <si>
    <t xml:space="preserve">       (1)เงินอุดหนุนทั่วไป</t>
  </si>
  <si>
    <t xml:space="preserve">       (1)เงินอุดหนุนทั่วไปเพื่อสนับสนุนการบริหารจัดการ อปท.</t>
  </si>
  <si>
    <t xml:space="preserve">       ตามยุทธศาสตร์การพัฒนาประเทศ</t>
  </si>
  <si>
    <t xml:space="preserve">       (2)เงินอุดหนุนค่าใช้จ่ายสำหรับสนับสนุนการสงเคราะห์เบี้ยยังชีพ</t>
  </si>
  <si>
    <t xml:space="preserve">       (4)เงินอุดหนุนสำหรับงานสูบน้ำของสถานีสูบน้ำด้วยไฟฟ้า</t>
  </si>
  <si>
    <t xml:space="preserve">        (5) เงินอุดหนุนทั่วไปกำหนดวัตถุประสงค์เงินอุดหนุนสำหรับ</t>
  </si>
  <si>
    <t xml:space="preserve">            สนับสนุนการถ่ายโอนบุคลากร ลูกจ้างประจำสถานีสูบน้ำ เงินสวัสดิการฯ</t>
  </si>
  <si>
    <t xml:space="preserve">            สนับสนุนการถ่ายโอนบุคลากร ลูกจ้างประจำสถานีสูบน้ำ ค่าจ้างประจำ</t>
  </si>
  <si>
    <t xml:space="preserve">            เด็กเล็กบ้านละหาน</t>
  </si>
  <si>
    <t xml:space="preserve"> -3-</t>
  </si>
  <si>
    <t>รวม เงินอุดหนุนวัตถุประสงค์+เงินอุดหนุนเฉพาะกิจ</t>
  </si>
  <si>
    <t>หมายเหตุ   3</t>
  </si>
  <si>
    <t>อุดหนุนรัฐบาลที่กำหนดวัตถุประสงค์- อุดหนุนเฉพาะกิจประจำปีงบประมาณ 2558</t>
  </si>
  <si>
    <t>(ส่งคืนจังหวัด)</t>
  </si>
  <si>
    <t>เงินอุดหนุนทั่วไปสำหรับงานสูบน้ำของสถานีสูบน้ำด้วยไฟฟ้า-ค่ากระแสไฟฟ้า</t>
  </si>
  <si>
    <t>เงินอุดหนุนทั่วไปกำหนดวัตถุประสงค์สำหรับสนับสนุนการถ่ายโอนบุคลากร -ค่าจ้างลูกจ้างประจำสถานีสูบน้ำ</t>
  </si>
  <si>
    <t>เงินอุดหนุนทั่วไปกำหนดวัตถุประสงค์สำหรับสนับสนุนการถ่ายโอนบุคลากร -เงินสวัสดิการลูกจ้างประจำสถานีสูบน้ำ</t>
  </si>
  <si>
    <t>เงินอุดหนุนทั่วไปโครงการสร้างหลักประกันด้านรายได้แก่ผู้สูงอายุ</t>
  </si>
  <si>
    <t>เงินอุดหนุนทั่วไปรายการสนับสนุนการสงเคราะห์เบี้ยยังชีพความพิการ</t>
  </si>
  <si>
    <t>เงินอุดหนุนทั่วไปเพื่อสนับสนุนการกระจายอำนาจฯด้านการศึกษา - เงินเดือนข้าราชการครู</t>
  </si>
  <si>
    <t>เงินอุดหนุนทั่วไปเพื่อสนับสนุนการกระจายอำนาจฯด้านการศึกษา - ค่าตอบแทนฯพนักงานจ้าง ผดด.</t>
  </si>
  <si>
    <t>เงินอุดหนุนทั่วไปเพื่อสนับสนุนการกระจายอำนาจฯด้านการศึกษา - ค่าจัดการเรียนการสอน ศพด.</t>
  </si>
  <si>
    <t>เงินอุดหนุนทั่วไปเพื่อสนับสนุนการกระจายอำนาจฯด้านการศึกษา - ค่าเล่าเรียนบุตร ผดด.</t>
  </si>
  <si>
    <t>เงินอุดหนุนทั่วไปกำหนดวัตถุประสงค์โครงการป้องกันและแก้ไขปัญหายาเสพติด-คชจ.บำดัดฟื้นฟูผู้ติดยาเสพติด</t>
  </si>
  <si>
    <t>เงินอุดหนุนทั่วไปกำหนดวัตถุประสงค์โครงการป้องกันและแก้ไขปัญหายาเสพติด-คชจ.อบรมอาชีพผู้การการบำบัด</t>
  </si>
  <si>
    <t>เงินอุดหนุนเฉพาะกิจสำหรับการพัฒนา อปท.กรณีเร่งด่วนประจำปี 2557-ก่อสร้างถนนเสริมผิแอสฟัลต์คอนกรีต ม.9</t>
  </si>
  <si>
    <t>เงินอุดหนุนระบุ</t>
  </si>
  <si>
    <t>รวม (บาท)</t>
  </si>
  <si>
    <t>วัตถุประสงค์/</t>
  </si>
  <si>
    <t>411000</t>
  </si>
  <si>
    <t>412000</t>
  </si>
  <si>
    <t>413000</t>
  </si>
  <si>
    <t>415000</t>
  </si>
  <si>
    <t>421000</t>
  </si>
  <si>
    <t>430000</t>
  </si>
  <si>
    <t>440000</t>
  </si>
  <si>
    <t>ลูกหนี้ภาษี - ภาษีโรงเรือนและที่ดิน</t>
  </si>
  <si>
    <t>113302</t>
  </si>
  <si>
    <t>ลูกหนี้ภาษี - ภาษีป้าย</t>
  </si>
  <si>
    <t>113303</t>
  </si>
  <si>
    <t>ส่งคืนเงินงบประมาณ/เงินนอกงบประมาณ</t>
  </si>
  <si>
    <t>ดอกเบี้ยเงินฝากธนาคาร - บัญชีโครงการเศรษฐกิจฯ</t>
  </si>
  <si>
    <t>เงินอุดหนุน - บัญชีโครงการเศรษฐกิจฯ</t>
  </si>
  <si>
    <t>แผนงานบริหารงานทั่วไป</t>
  </si>
  <si>
    <t>00110</t>
  </si>
  <si>
    <t>แผนงานการรักษาความสงบภายใน</t>
  </si>
  <si>
    <t>00120</t>
  </si>
  <si>
    <t>แผนงานการศึกษา</t>
  </si>
  <si>
    <t>00210</t>
  </si>
  <si>
    <t>แผนงานสาธารณสุข</t>
  </si>
  <si>
    <t>00220</t>
  </si>
  <si>
    <t>แผนงานสังคมสงเคราะห์</t>
  </si>
  <si>
    <t>00230</t>
  </si>
  <si>
    <t>แผนงานเคหะและชุมชน</t>
  </si>
  <si>
    <t>00240</t>
  </si>
  <si>
    <t>แผนงานสร้างความเข้มแข็งของชุมชน</t>
  </si>
  <si>
    <t>00250</t>
  </si>
  <si>
    <t>แผนงานการศาสนาวัฒนธรรมและนันทนาการ</t>
  </si>
  <si>
    <t>00260</t>
  </si>
  <si>
    <t>แผนงานการเกษตร</t>
  </si>
  <si>
    <t>00320</t>
  </si>
  <si>
    <t>แผนงานการพาณิชย์</t>
  </si>
  <si>
    <t>00330</t>
  </si>
  <si>
    <t>แผนงานงบกลาง</t>
  </si>
  <si>
    <t>00410</t>
  </si>
  <si>
    <t>113700</t>
  </si>
  <si>
    <t>215999</t>
  </si>
  <si>
    <t>ฎีกาค้างจ่าย</t>
  </si>
  <si>
    <t>213000</t>
  </si>
  <si>
    <t>เงินอุดหนุน - บัญชีโครงการเศรษฐกิจชุมชนฯ</t>
  </si>
  <si>
    <t>บัญชีรายจ่ายรอจ่าย</t>
  </si>
  <si>
    <t>ณ  วันที่   31  กรกฎาคม   2559</t>
  </si>
  <si>
    <t>113301</t>
  </si>
  <si>
    <t>ลูกหนี้ภาษีบำรุงท้องที่</t>
  </si>
  <si>
    <t>ณ วันที่   31  กรกฎาคม  2559</t>
  </si>
  <si>
    <t>เงินรับฝาก - ค่าปรับผิดสัญญารอคืนจังหวัด</t>
  </si>
  <si>
    <t>เงินรับฝาก -เงินกองทุนฟื้นฟูสมรรถภาพจังหวัดชัยภูมิ</t>
  </si>
  <si>
    <t>เงินอุดหนุนเฉพาะกิจให้ อปท.การพัฒนาการศึกษา ประจำปี 2559 - ก่อสร้างศูนย์พัฒนาเด็กเล็ก</t>
  </si>
  <si>
    <t>เงินอุดหนุนเฉพาะกิจโครงการป้องกันและแก้ไขปัญหายาเสพติดรายการติดตั้งกล้อง cctv</t>
  </si>
  <si>
    <t xml:space="preserve">รายงาน รับ - จ่ายเงิน </t>
  </si>
  <si>
    <t>ปีงบประมาณ 2559   ประจำเดือน กรกฎาคม  2559</t>
  </si>
  <si>
    <t xml:space="preserve"> ณ วันที่  31  กรกฎาคม  2559</t>
  </si>
  <si>
    <t>411000.</t>
  </si>
  <si>
    <t>411001</t>
  </si>
  <si>
    <t>411002</t>
  </si>
  <si>
    <t>411003</t>
  </si>
  <si>
    <t>412129</t>
  </si>
  <si>
    <t>412202</t>
  </si>
  <si>
    <t>412210</t>
  </si>
  <si>
    <t>412303</t>
  </si>
  <si>
    <t>412128</t>
  </si>
  <si>
    <t>412199</t>
  </si>
  <si>
    <t>413002</t>
  </si>
  <si>
    <t>413003</t>
  </si>
  <si>
    <t>413999</t>
  </si>
  <si>
    <t>415002</t>
  </si>
  <si>
    <t>415004</t>
  </si>
  <si>
    <t>415999</t>
  </si>
  <si>
    <t>421002</t>
  </si>
  <si>
    <t>421004</t>
  </si>
  <si>
    <t>421006</t>
  </si>
  <si>
    <t>421007</t>
  </si>
  <si>
    <t>421012</t>
  </si>
  <si>
    <t>421013</t>
  </si>
  <si>
    <t>421015</t>
  </si>
  <si>
    <t>421005</t>
  </si>
  <si>
    <t xml:space="preserve">          (9)ภาษีและค่าธรรมเนียมล้อเลื่อน</t>
  </si>
  <si>
    <t>421001</t>
  </si>
  <si>
    <t>431000</t>
  </si>
  <si>
    <t>431002</t>
  </si>
  <si>
    <r>
      <t xml:space="preserve">           -เงินอุดหนุนทั่วไปสำหรับ</t>
    </r>
    <r>
      <rPr>
        <sz val="13"/>
        <rFont val="TH Krub"/>
        <family val="0"/>
      </rPr>
      <t>ส่งเสริมศักยภาพการจัดการศึกษาท้องถิ่น</t>
    </r>
  </si>
  <si>
    <t>431001</t>
  </si>
  <si>
    <t>441000</t>
  </si>
  <si>
    <t xml:space="preserve">        (9)เงินอุดหนุนเฉพาะกิจค่าจัดการเรียนการสอน ศพด.</t>
  </si>
  <si>
    <t xml:space="preserve">         (1)เงินอุดหนุนเฉพาะกิจ ปี 2558 ค่าก่อสร้างศูนย์พัฒนา</t>
  </si>
  <si>
    <t xml:space="preserve">         (2)เงินอุดหนุนเฉพาะกิจ ปี 2559 ค่าก่อสร้างศูนย์พัฒนา</t>
  </si>
  <si>
    <t xml:space="preserve">         (2)เงินอุดหนุนเฉพาะกิจ-โครงการป้องกันและแก้ไขปัญหา</t>
  </si>
  <si>
    <t xml:space="preserve">           ยาเสพติด รายการติดตั้งกล้องวงจรปิด (CCTVV)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</si>
</sst>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0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1"/>
      <name val="TH Krub"/>
      <family val="0"/>
    </font>
    <font>
      <sz val="16"/>
      <color indexed="8"/>
      <name val="TH Niramit AS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1"/>
      <color indexed="8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0"/>
      <color indexed="8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u val="single"/>
      <sz val="16"/>
      <name val="TH SarabunPSK"/>
      <family val="2"/>
    </font>
    <font>
      <b/>
      <sz val="16"/>
      <color indexed="10"/>
      <name val="TH SarabunPSK"/>
      <family val="2"/>
    </font>
    <font>
      <b/>
      <sz val="14"/>
      <name val="TH SarabunPSK"/>
      <family val="2"/>
    </font>
    <font>
      <sz val="14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3"/>
      <name val="TH Krub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b/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 style="thin"/>
      <bottom style="double"/>
    </border>
    <border>
      <left style="medium"/>
      <right style="thin"/>
      <top style="thin"/>
      <bottom style="double"/>
    </border>
    <border>
      <left/>
      <right/>
      <top style="thin"/>
      <bottom style="thin"/>
    </border>
    <border>
      <left style="thin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46" applyFont="1" applyAlignment="1">
      <alignment/>
      <protection/>
    </xf>
    <xf numFmtId="0" fontId="7" fillId="0" borderId="0" xfId="45" applyFont="1">
      <alignment/>
      <protection/>
    </xf>
    <xf numFmtId="0" fontId="4" fillId="0" borderId="0" xfId="46" applyFont="1" applyAlignment="1">
      <alignment horizontal="center"/>
      <protection/>
    </xf>
    <xf numFmtId="0" fontId="7" fillId="0" borderId="0" xfId="46" applyFont="1">
      <alignment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45" applyFont="1" applyAlignment="1">
      <alignment horizontal="center"/>
      <protection/>
    </xf>
    <xf numFmtId="0" fontId="61" fillId="0" borderId="0" xfId="0" applyFont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45" applyFont="1" applyFill="1" applyBorder="1" applyAlignment="1">
      <alignment horizontal="center"/>
      <protection/>
    </xf>
    <xf numFmtId="43" fontId="6" fillId="0" borderId="10" xfId="38" applyNumberFormat="1" applyFont="1" applyFill="1" applyBorder="1" applyAlignment="1">
      <alignment horizontal="center"/>
    </xf>
    <xf numFmtId="0" fontId="6" fillId="0" borderId="11" xfId="45" applyFont="1" applyFill="1" applyBorder="1">
      <alignment/>
      <protection/>
    </xf>
    <xf numFmtId="0" fontId="6" fillId="0" borderId="11" xfId="45" applyFont="1" applyFill="1" applyBorder="1" applyAlignment="1">
      <alignment horizontal="center"/>
      <protection/>
    </xf>
    <xf numFmtId="0" fontId="6" fillId="0" borderId="12" xfId="45" applyFont="1" applyFill="1" applyBorder="1" applyAlignment="1">
      <alignment horizontal="center"/>
      <protection/>
    </xf>
    <xf numFmtId="43" fontId="6" fillId="0" borderId="12" xfId="38" applyNumberFormat="1" applyFont="1" applyFill="1" applyBorder="1" applyAlignment="1">
      <alignment horizontal="center"/>
    </xf>
    <xf numFmtId="0" fontId="12" fillId="0" borderId="13" xfId="45" applyFont="1" applyFill="1" applyBorder="1">
      <alignment/>
      <protection/>
    </xf>
    <xf numFmtId="0" fontId="12" fillId="0" borderId="11" xfId="45" applyFont="1" applyFill="1" applyBorder="1" applyAlignment="1">
      <alignment horizontal="center"/>
      <protection/>
    </xf>
    <xf numFmtId="0" fontId="4" fillId="0" borderId="14" xfId="45" applyFont="1" applyFill="1" applyBorder="1">
      <alignment/>
      <protection/>
    </xf>
    <xf numFmtId="43" fontId="4" fillId="0" borderId="11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left" vertical="center"/>
      <protection/>
    </xf>
    <xf numFmtId="49" fontId="4" fillId="0" borderId="11" xfId="45" applyNumberFormat="1" applyFont="1" applyFill="1" applyBorder="1" applyAlignment="1">
      <alignment horizontal="center"/>
      <protection/>
    </xf>
    <xf numFmtId="0" fontId="4" fillId="0" borderId="13" xfId="45" applyFont="1" applyFill="1" applyBorder="1">
      <alignment/>
      <protection/>
    </xf>
    <xf numFmtId="187" fontId="4" fillId="0" borderId="14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center"/>
      <protection/>
    </xf>
    <xf numFmtId="3" fontId="6" fillId="0" borderId="15" xfId="45" applyNumberFormat="1" applyFont="1" applyFill="1" applyBorder="1">
      <alignment/>
      <protection/>
    </xf>
    <xf numFmtId="4" fontId="6" fillId="0" borderId="15" xfId="45" applyNumberFormat="1" applyFont="1" applyFill="1" applyBorder="1">
      <alignment/>
      <protection/>
    </xf>
    <xf numFmtId="0" fontId="4" fillId="0" borderId="14" xfId="45" applyFont="1" applyFill="1" applyBorder="1" applyAlignment="1">
      <alignment horizontal="center"/>
      <protection/>
    </xf>
    <xf numFmtId="3" fontId="4" fillId="0" borderId="14" xfId="45" applyNumberFormat="1" applyFont="1" applyFill="1" applyBorder="1">
      <alignment/>
      <protection/>
    </xf>
    <xf numFmtId="3" fontId="4" fillId="0" borderId="14" xfId="45" applyNumberFormat="1" applyFont="1" applyFill="1" applyBorder="1" applyAlignment="1">
      <alignment horizontal="right"/>
      <protection/>
    </xf>
    <xf numFmtId="3" fontId="6" fillId="0" borderId="15" xfId="45" applyNumberFormat="1" applyFont="1" applyFill="1" applyBorder="1" applyAlignment="1">
      <alignment horizontal="right"/>
      <protection/>
    </xf>
    <xf numFmtId="4" fontId="6" fillId="0" borderId="15" xfId="45" applyNumberFormat="1" applyFont="1" applyFill="1" applyBorder="1" applyAlignment="1">
      <alignment horizontal="right"/>
      <protection/>
    </xf>
    <xf numFmtId="0" fontId="12" fillId="0" borderId="13" xfId="45" applyFont="1" applyFill="1" applyBorder="1" applyAlignment="1">
      <alignment horizontal="left"/>
      <protection/>
    </xf>
    <xf numFmtId="3" fontId="6" fillId="0" borderId="14" xfId="45" applyNumberFormat="1" applyFont="1" applyFill="1" applyBorder="1">
      <alignment/>
      <protection/>
    </xf>
    <xf numFmtId="43" fontId="6" fillId="0" borderId="11" xfId="38" applyNumberFormat="1" applyFont="1" applyFill="1" applyBorder="1" applyAlignment="1">
      <alignment/>
    </xf>
    <xf numFmtId="0" fontId="4" fillId="0" borderId="11" xfId="45" applyFont="1" applyFill="1" applyBorder="1" applyAlignment="1">
      <alignment horizontal="center"/>
      <protection/>
    </xf>
    <xf numFmtId="0" fontId="6" fillId="0" borderId="13" xfId="45" applyFont="1" applyFill="1" applyBorder="1">
      <alignment/>
      <protection/>
    </xf>
    <xf numFmtId="43" fontId="4" fillId="0" borderId="14" xfId="38" applyNumberFormat="1" applyFont="1" applyFill="1" applyBorder="1" applyAlignment="1">
      <alignment/>
    </xf>
    <xf numFmtId="0" fontId="6" fillId="0" borderId="0" xfId="45" applyFont="1" applyFill="1" applyBorder="1" applyAlignment="1">
      <alignment horizontal="center"/>
      <protection/>
    </xf>
    <xf numFmtId="3" fontId="6" fillId="0" borderId="0" xfId="45" applyNumberFormat="1" applyFont="1" applyFill="1" applyBorder="1">
      <alignment/>
      <protection/>
    </xf>
    <xf numFmtId="43" fontId="6" fillId="0" borderId="0" xfId="38" applyNumberFormat="1" applyFont="1" applyFill="1" applyBorder="1" applyAlignment="1">
      <alignment horizontal="center"/>
    </xf>
    <xf numFmtId="0" fontId="6" fillId="0" borderId="12" xfId="45" applyFont="1" applyFill="1" applyBorder="1">
      <alignment/>
      <protection/>
    </xf>
    <xf numFmtId="0" fontId="6" fillId="0" borderId="16" xfId="45" applyFont="1" applyFill="1" applyBorder="1" applyAlignment="1">
      <alignment horizontal="center"/>
      <protection/>
    </xf>
    <xf numFmtId="3" fontId="6" fillId="0" borderId="17" xfId="45" applyNumberFormat="1" applyFont="1" applyFill="1" applyBorder="1">
      <alignment/>
      <protection/>
    </xf>
    <xf numFmtId="4" fontId="6" fillId="0" borderId="18" xfId="45" applyNumberFormat="1" applyFont="1" applyFill="1" applyBorder="1">
      <alignment/>
      <protection/>
    </xf>
    <xf numFmtId="0" fontId="6" fillId="0" borderId="19" xfId="45" applyFont="1" applyFill="1" applyBorder="1" applyAlignment="1">
      <alignment horizontal="center"/>
      <protection/>
    </xf>
    <xf numFmtId="0" fontId="6" fillId="0" borderId="20" xfId="45" applyFont="1" applyFill="1" applyBorder="1" applyAlignment="1">
      <alignment horizontal="center"/>
      <protection/>
    </xf>
    <xf numFmtId="0" fontId="12" fillId="0" borderId="11" xfId="45" applyFont="1" applyFill="1" applyBorder="1" applyAlignment="1">
      <alignment horizontal="left"/>
      <protection/>
    </xf>
    <xf numFmtId="0" fontId="6" fillId="0" borderId="14" xfId="45" applyFont="1" applyFill="1" applyBorder="1" applyAlignment="1">
      <alignment horizontal="center"/>
      <protection/>
    </xf>
    <xf numFmtId="43" fontId="6" fillId="0" borderId="11" xfId="38" applyNumberFormat="1" applyFont="1" applyFill="1" applyBorder="1" applyAlignment="1">
      <alignment horizontal="center"/>
    </xf>
    <xf numFmtId="0" fontId="6" fillId="0" borderId="11" xfId="45" applyFont="1" applyFill="1" applyBorder="1" applyAlignment="1">
      <alignment horizontal="left"/>
      <protection/>
    </xf>
    <xf numFmtId="43" fontId="4" fillId="0" borderId="11" xfId="38" applyNumberFormat="1" applyFont="1" applyFill="1" applyBorder="1" applyAlignment="1">
      <alignment horizontal="center"/>
    </xf>
    <xf numFmtId="0" fontId="4" fillId="0" borderId="13" xfId="45" applyFont="1" applyFill="1" applyBorder="1" applyAlignment="1">
      <alignment horizontal="left"/>
      <protection/>
    </xf>
    <xf numFmtId="4" fontId="6" fillId="0" borderId="15" xfId="45" applyNumberFormat="1" applyFont="1" applyFill="1" applyBorder="1" applyAlignment="1">
      <alignment horizontal="center"/>
      <protection/>
    </xf>
    <xf numFmtId="43" fontId="6" fillId="0" borderId="20" xfId="38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3" fontId="14" fillId="0" borderId="0" xfId="36" applyFont="1" applyAlignment="1">
      <alignment/>
    </xf>
    <xf numFmtId="0" fontId="5" fillId="0" borderId="20" xfId="0" applyFont="1" applyBorder="1" applyAlignment="1">
      <alignment horizontal="center"/>
    </xf>
    <xf numFmtId="43" fontId="5" fillId="0" borderId="20" xfId="36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3" fontId="14" fillId="0" borderId="10" xfId="36" applyFont="1" applyBorder="1" applyAlignment="1">
      <alignment/>
    </xf>
    <xf numFmtId="4" fontId="14" fillId="0" borderId="10" xfId="0" applyNumberFormat="1" applyFont="1" applyBorder="1" applyAlignment="1">
      <alignment/>
    </xf>
    <xf numFmtId="0" fontId="14" fillId="0" borderId="11" xfId="0" applyFont="1" applyBorder="1" applyAlignment="1">
      <alignment horizontal="center"/>
    </xf>
    <xf numFmtId="43" fontId="14" fillId="0" borderId="11" xfId="36" applyFont="1" applyBorder="1" applyAlignment="1">
      <alignment/>
    </xf>
    <xf numFmtId="4" fontId="14" fillId="0" borderId="11" xfId="0" applyNumberFormat="1" applyFont="1" applyBorder="1" applyAlignment="1">
      <alignment/>
    </xf>
    <xf numFmtId="0" fontId="64" fillId="0" borderId="0" xfId="0" applyFont="1" applyAlignment="1">
      <alignment/>
    </xf>
    <xf numFmtId="0" fontId="19" fillId="0" borderId="20" xfId="46" applyFont="1" applyBorder="1" applyAlignment="1">
      <alignment horizontal="center"/>
      <protection/>
    </xf>
    <xf numFmtId="0" fontId="19" fillId="0" borderId="11" xfId="46" applyFont="1" applyBorder="1" applyAlignment="1">
      <alignment horizontal="center"/>
      <protection/>
    </xf>
    <xf numFmtId="0" fontId="17" fillId="0" borderId="11" xfId="46" applyFont="1" applyBorder="1" applyAlignment="1">
      <alignment horizontal="center"/>
      <protection/>
    </xf>
    <xf numFmtId="4" fontId="17" fillId="0" borderId="0" xfId="46" applyNumberFormat="1" applyFont="1" applyBorder="1">
      <alignment/>
      <protection/>
    </xf>
    <xf numFmtId="4" fontId="17" fillId="0" borderId="11" xfId="46" applyNumberFormat="1" applyFont="1" applyBorder="1">
      <alignment/>
      <protection/>
    </xf>
    <xf numFmtId="0" fontId="64" fillId="0" borderId="11" xfId="0" applyFont="1" applyBorder="1" applyAlignment="1">
      <alignment/>
    </xf>
    <xf numFmtId="0" fontId="65" fillId="0" borderId="11" xfId="0" applyFont="1" applyBorder="1" applyAlignment="1">
      <alignment horizontal="center"/>
    </xf>
    <xf numFmtId="0" fontId="64" fillId="0" borderId="12" xfId="0" applyFont="1" applyBorder="1" applyAlignment="1">
      <alignment/>
    </xf>
    <xf numFmtId="0" fontId="19" fillId="0" borderId="21" xfId="46" applyFont="1" applyBorder="1" applyAlignment="1">
      <alignment horizontal="center"/>
      <protection/>
    </xf>
    <xf numFmtId="43" fontId="19" fillId="0" borderId="21" xfId="38" applyNumberFormat="1" applyFont="1" applyBorder="1" applyAlignment="1">
      <alignment horizontal="center"/>
    </xf>
    <xf numFmtId="0" fontId="22" fillId="0" borderId="0" xfId="46" applyFont="1" applyAlignment="1">
      <alignment horizontal="center"/>
      <protection/>
    </xf>
    <xf numFmtId="0" fontId="22" fillId="0" borderId="0" xfId="46" applyFont="1">
      <alignment/>
      <protection/>
    </xf>
    <xf numFmtId="0" fontId="19" fillId="0" borderId="0" xfId="46" applyFont="1">
      <alignment/>
      <protection/>
    </xf>
    <xf numFmtId="0" fontId="19" fillId="0" borderId="10" xfId="46" applyFont="1" applyBorder="1" applyAlignment="1">
      <alignment horizontal="center"/>
      <protection/>
    </xf>
    <xf numFmtId="0" fontId="19" fillId="0" borderId="12" xfId="46" applyFont="1" applyBorder="1" applyAlignment="1">
      <alignment horizontal="center"/>
      <protection/>
    </xf>
    <xf numFmtId="0" fontId="17" fillId="0" borderId="10" xfId="46" applyFont="1" applyBorder="1">
      <alignment/>
      <protection/>
    </xf>
    <xf numFmtId="0" fontId="17" fillId="0" borderId="11" xfId="46" applyFont="1" applyBorder="1">
      <alignment/>
      <protection/>
    </xf>
    <xf numFmtId="43" fontId="23" fillId="0" borderId="11" xfId="36" applyFont="1" applyFill="1" applyBorder="1" applyAlignment="1">
      <alignment/>
    </xf>
    <xf numFmtId="4" fontId="17" fillId="0" borderId="11" xfId="46" applyNumberFormat="1" applyFont="1" applyFill="1" applyBorder="1">
      <alignment/>
      <protection/>
    </xf>
    <xf numFmtId="0" fontId="17" fillId="0" borderId="0" xfId="46" applyFont="1">
      <alignment/>
      <protection/>
    </xf>
    <xf numFmtId="49" fontId="17" fillId="0" borderId="11" xfId="46" applyNumberFormat="1" applyFont="1" applyBorder="1" applyAlignment="1">
      <alignment horizontal="center"/>
      <protection/>
    </xf>
    <xf numFmtId="43" fontId="17" fillId="0" borderId="11" xfId="36" applyFont="1" applyBorder="1" applyAlignment="1">
      <alignment/>
    </xf>
    <xf numFmtId="43" fontId="17" fillId="0" borderId="11" xfId="36" applyFont="1" applyBorder="1" applyAlignment="1">
      <alignment horizontal="center"/>
    </xf>
    <xf numFmtId="43" fontId="17" fillId="0" borderId="11" xfId="36" applyFont="1" applyFill="1" applyBorder="1" applyAlignment="1">
      <alignment/>
    </xf>
    <xf numFmtId="0" fontId="17" fillId="0" borderId="0" xfId="46" applyFont="1" applyFill="1">
      <alignment/>
      <protection/>
    </xf>
    <xf numFmtId="49" fontId="17" fillId="0" borderId="11" xfId="46" applyNumberFormat="1" applyFont="1" applyFill="1" applyBorder="1" applyAlignment="1">
      <alignment horizontal="center"/>
      <protection/>
    </xf>
    <xf numFmtId="4" fontId="19" fillId="0" borderId="21" xfId="46" applyNumberFormat="1" applyFont="1" applyBorder="1">
      <alignment/>
      <protection/>
    </xf>
    <xf numFmtId="4" fontId="19" fillId="0" borderId="0" xfId="46" applyNumberFormat="1" applyFont="1" applyFill="1" applyBorder="1">
      <alignment/>
      <protection/>
    </xf>
    <xf numFmtId="0" fontId="17" fillId="0" borderId="11" xfId="46" applyFont="1" applyFill="1" applyBorder="1" applyAlignment="1">
      <alignment horizontal="center"/>
      <protection/>
    </xf>
    <xf numFmtId="0" fontId="17" fillId="0" borderId="12" xfId="46" applyFont="1" applyBorder="1">
      <alignment/>
      <protection/>
    </xf>
    <xf numFmtId="0" fontId="17" fillId="0" borderId="0" xfId="46" applyFont="1" applyBorder="1">
      <alignment/>
      <protection/>
    </xf>
    <xf numFmtId="0" fontId="19" fillId="0" borderId="0" xfId="46" applyFont="1" applyFill="1" applyAlignment="1">
      <alignment horizontal="center"/>
      <protection/>
    </xf>
    <xf numFmtId="0" fontId="17" fillId="0" borderId="0" xfId="46" applyFont="1" applyFill="1" applyBorder="1">
      <alignment/>
      <protection/>
    </xf>
    <xf numFmtId="0" fontId="19" fillId="0" borderId="13" xfId="46" applyFont="1" applyBorder="1" applyAlignment="1">
      <alignment horizontal="center"/>
      <protection/>
    </xf>
    <xf numFmtId="0" fontId="19" fillId="0" borderId="14" xfId="46" applyFont="1" applyBorder="1" applyAlignment="1">
      <alignment horizontal="center"/>
      <protection/>
    </xf>
    <xf numFmtId="0" fontId="19" fillId="0" borderId="16" xfId="46" applyFont="1" applyBorder="1" applyAlignment="1">
      <alignment horizontal="center"/>
      <protection/>
    </xf>
    <xf numFmtId="0" fontId="19" fillId="0" borderId="22" xfId="46" applyFont="1" applyBorder="1" applyAlignment="1">
      <alignment horizontal="center"/>
      <protection/>
    </xf>
    <xf numFmtId="43" fontId="66" fillId="0" borderId="11" xfId="36" applyFont="1" applyBorder="1" applyAlignment="1">
      <alignment/>
    </xf>
    <xf numFmtId="0" fontId="17" fillId="0" borderId="12" xfId="46" applyFont="1" applyBorder="1" applyAlignment="1">
      <alignment horizontal="center"/>
      <protection/>
    </xf>
    <xf numFmtId="0" fontId="17" fillId="0" borderId="0" xfId="46" applyFont="1" applyAlignment="1">
      <alignment horizontal="center"/>
      <protection/>
    </xf>
    <xf numFmtId="0" fontId="19" fillId="0" borderId="0" xfId="46" applyFont="1" applyAlignment="1">
      <alignment horizontal="center"/>
      <protection/>
    </xf>
    <xf numFmtId="0" fontId="22" fillId="0" borderId="23" xfId="46" applyFont="1" applyBorder="1" applyAlignment="1">
      <alignment horizontal="center"/>
      <protection/>
    </xf>
    <xf numFmtId="0" fontId="22" fillId="0" borderId="10" xfId="46" applyFont="1" applyBorder="1" applyAlignment="1">
      <alignment horizontal="center"/>
      <protection/>
    </xf>
    <xf numFmtId="0" fontId="22" fillId="0" borderId="24" xfId="46" applyFont="1" applyFill="1" applyBorder="1" applyAlignment="1">
      <alignment horizontal="center"/>
      <protection/>
    </xf>
    <xf numFmtId="0" fontId="22" fillId="0" borderId="10" xfId="46" applyFont="1" applyFill="1" applyBorder="1" applyAlignment="1">
      <alignment horizontal="center"/>
      <protection/>
    </xf>
    <xf numFmtId="0" fontId="22" fillId="0" borderId="16" xfId="46" applyFont="1" applyBorder="1" applyAlignment="1">
      <alignment horizontal="center"/>
      <protection/>
    </xf>
    <xf numFmtId="0" fontId="22" fillId="0" borderId="12" xfId="46" applyFont="1" applyBorder="1" applyAlignment="1">
      <alignment horizontal="center"/>
      <protection/>
    </xf>
    <xf numFmtId="0" fontId="22" fillId="0" borderId="25" xfId="46" applyFont="1" applyFill="1" applyBorder="1" applyAlignment="1">
      <alignment horizontal="center"/>
      <protection/>
    </xf>
    <xf numFmtId="0" fontId="22" fillId="0" borderId="12" xfId="46" applyFont="1" applyFill="1" applyBorder="1" applyAlignment="1">
      <alignment horizontal="center"/>
      <protection/>
    </xf>
    <xf numFmtId="0" fontId="22" fillId="0" borderId="10" xfId="46" applyFont="1" applyBorder="1">
      <alignment/>
      <protection/>
    </xf>
    <xf numFmtId="49" fontId="22" fillId="0" borderId="10" xfId="46" applyNumberFormat="1" applyFont="1" applyBorder="1" applyAlignment="1">
      <alignment horizontal="center"/>
      <protection/>
    </xf>
    <xf numFmtId="4" fontId="22" fillId="0" borderId="26" xfId="46" applyNumberFormat="1" applyFont="1" applyFill="1" applyBorder="1">
      <alignment/>
      <protection/>
    </xf>
    <xf numFmtId="0" fontId="22" fillId="0" borderId="26" xfId="46" applyFont="1" applyFill="1" applyBorder="1">
      <alignment/>
      <protection/>
    </xf>
    <xf numFmtId="0" fontId="22" fillId="0" borderId="11" xfId="46" applyFont="1" applyBorder="1">
      <alignment/>
      <protection/>
    </xf>
    <xf numFmtId="49" fontId="22" fillId="0" borderId="11" xfId="46" applyNumberFormat="1" applyFont="1" applyBorder="1" applyAlignment="1">
      <alignment horizontal="center"/>
      <protection/>
    </xf>
    <xf numFmtId="43" fontId="22" fillId="0" borderId="14" xfId="36" applyFont="1" applyFill="1" applyBorder="1" applyAlignment="1">
      <alignment/>
    </xf>
    <xf numFmtId="0" fontId="22" fillId="0" borderId="14" xfId="46" applyFont="1" applyFill="1" applyBorder="1">
      <alignment/>
      <protection/>
    </xf>
    <xf numFmtId="4" fontId="22" fillId="0" borderId="14" xfId="46" applyNumberFormat="1" applyFont="1" applyFill="1" applyBorder="1">
      <alignment/>
      <protection/>
    </xf>
    <xf numFmtId="4" fontId="22" fillId="0" borderId="14" xfId="46" applyNumberFormat="1" applyFont="1" applyFill="1" applyBorder="1" applyAlignment="1">
      <alignment horizontal="right"/>
      <protection/>
    </xf>
    <xf numFmtId="49" fontId="22" fillId="0" borderId="11" xfId="38" applyNumberFormat="1" applyFont="1" applyBorder="1" applyAlignment="1">
      <alignment horizontal="center"/>
    </xf>
    <xf numFmtId="43" fontId="22" fillId="0" borderId="14" xfId="38" applyNumberFormat="1" applyFont="1" applyFill="1" applyBorder="1" applyAlignment="1">
      <alignment horizontal="right"/>
    </xf>
    <xf numFmtId="0" fontId="22" fillId="0" borderId="12" xfId="46" applyFont="1" applyBorder="1">
      <alignment/>
      <protection/>
    </xf>
    <xf numFmtId="49" fontId="22" fillId="0" borderId="12" xfId="38" applyNumberFormat="1" applyFont="1" applyBorder="1" applyAlignment="1">
      <alignment horizontal="center"/>
    </xf>
    <xf numFmtId="0" fontId="22" fillId="0" borderId="22" xfId="46" applyFont="1" applyFill="1" applyBorder="1">
      <alignment/>
      <protection/>
    </xf>
    <xf numFmtId="43" fontId="22" fillId="0" borderId="22" xfId="38" applyNumberFormat="1" applyFont="1" applyFill="1" applyBorder="1" applyAlignment="1">
      <alignment horizontal="right"/>
    </xf>
    <xf numFmtId="4" fontId="26" fillId="0" borderId="21" xfId="46" applyNumberFormat="1" applyFont="1" applyFill="1" applyBorder="1">
      <alignment/>
      <protection/>
    </xf>
    <xf numFmtId="4" fontId="26" fillId="0" borderId="27" xfId="46" applyNumberFormat="1" applyFont="1" applyFill="1" applyBorder="1">
      <alignment/>
      <protection/>
    </xf>
    <xf numFmtId="3" fontId="6" fillId="0" borderId="22" xfId="45" applyNumberFormat="1" applyFont="1" applyFill="1" applyBorder="1">
      <alignment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3" fontId="14" fillId="0" borderId="26" xfId="36" applyFont="1" applyBorder="1" applyAlignment="1">
      <alignment horizontal="center"/>
    </xf>
    <xf numFmtId="43" fontId="14" fillId="0" borderId="26" xfId="36" applyFont="1" applyBorder="1" applyAlignment="1">
      <alignment/>
    </xf>
    <xf numFmtId="43" fontId="14" fillId="0" borderId="14" xfId="36" applyFont="1" applyBorder="1" applyAlignment="1">
      <alignment horizontal="center"/>
    </xf>
    <xf numFmtId="43" fontId="14" fillId="0" borderId="14" xfId="36" applyFont="1" applyBorder="1" applyAlignment="1">
      <alignment/>
    </xf>
    <xf numFmtId="43" fontId="14" fillId="0" borderId="12" xfId="36" applyFont="1" applyBorder="1" applyAlignment="1">
      <alignment/>
    </xf>
    <xf numFmtId="43" fontId="14" fillId="0" borderId="22" xfId="36" applyFont="1" applyBorder="1" applyAlignment="1">
      <alignment horizontal="center"/>
    </xf>
    <xf numFmtId="4" fontId="5" fillId="0" borderId="28" xfId="0" applyNumberFormat="1" applyFont="1" applyBorder="1" applyAlignment="1">
      <alignment/>
    </xf>
    <xf numFmtId="0" fontId="19" fillId="0" borderId="26" xfId="46" applyFont="1" applyFill="1" applyBorder="1" applyAlignment="1">
      <alignment horizontal="center"/>
      <protection/>
    </xf>
    <xf numFmtId="0" fontId="17" fillId="0" borderId="25" xfId="46" applyFont="1" applyBorder="1" applyAlignment="1">
      <alignment horizontal="center"/>
      <protection/>
    </xf>
    <xf numFmtId="0" fontId="21" fillId="0" borderId="12" xfId="46" applyFont="1" applyBorder="1" applyAlignment="1">
      <alignment horizontal="center"/>
      <protection/>
    </xf>
    <xf numFmtId="43" fontId="17" fillId="0" borderId="22" xfId="36" applyFont="1" applyBorder="1" applyAlignment="1">
      <alignment horizontal="center"/>
    </xf>
    <xf numFmtId="43" fontId="17" fillId="0" borderId="12" xfId="46" applyNumberFormat="1" applyFont="1" applyBorder="1" applyAlignment="1">
      <alignment horizontal="center"/>
      <protection/>
    </xf>
    <xf numFmtId="0" fontId="19" fillId="0" borderId="22" xfId="46" applyFont="1" applyFill="1" applyBorder="1" applyAlignment="1">
      <alignment horizontal="center"/>
      <protection/>
    </xf>
    <xf numFmtId="0" fontId="22" fillId="0" borderId="0" xfId="46" applyFont="1" applyBorder="1">
      <alignment/>
      <protection/>
    </xf>
    <xf numFmtId="43" fontId="17" fillId="0" borderId="13" xfId="38" applyFont="1" applyBorder="1" applyAlignment="1">
      <alignment horizontal="center"/>
    </xf>
    <xf numFmtId="0" fontId="19" fillId="0" borderId="29" xfId="46" applyFont="1" applyBorder="1" applyAlignment="1">
      <alignment horizontal="center"/>
      <protection/>
    </xf>
    <xf numFmtId="43" fontId="19" fillId="0" borderId="21" xfId="36" applyFont="1" applyBorder="1" applyAlignment="1">
      <alignment horizontal="center"/>
    </xf>
    <xf numFmtId="43" fontId="19" fillId="0" borderId="27" xfId="38" applyNumberFormat="1" applyFont="1" applyBorder="1" applyAlignment="1">
      <alignment horizontal="center"/>
    </xf>
    <xf numFmtId="0" fontId="64" fillId="0" borderId="28" xfId="0" applyFont="1" applyBorder="1" applyAlignment="1">
      <alignment/>
    </xf>
    <xf numFmtId="0" fontId="19" fillId="0" borderId="0" xfId="46" applyFont="1" applyBorder="1">
      <alignment/>
      <protection/>
    </xf>
    <xf numFmtId="0" fontId="24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43" fontId="17" fillId="0" borderId="14" xfId="36" applyFont="1" applyFill="1" applyBorder="1" applyAlignment="1">
      <alignment/>
    </xf>
    <xf numFmtId="4" fontId="17" fillId="0" borderId="14" xfId="46" applyNumberFormat="1" applyFont="1" applyBorder="1">
      <alignment/>
      <protection/>
    </xf>
    <xf numFmtId="43" fontId="17" fillId="0" borderId="14" xfId="36" applyFont="1" applyBorder="1" applyAlignment="1">
      <alignment/>
    </xf>
    <xf numFmtId="0" fontId="21" fillId="0" borderId="0" xfId="46" applyFont="1" applyBorder="1">
      <alignment/>
      <protection/>
    </xf>
    <xf numFmtId="43" fontId="17" fillId="0" borderId="30" xfId="36" applyFont="1" applyFill="1" applyBorder="1" applyAlignment="1">
      <alignment/>
    </xf>
    <xf numFmtId="0" fontId="19" fillId="0" borderId="24" xfId="46" applyFont="1" applyBorder="1" applyAlignment="1">
      <alignment horizontal="center"/>
      <protection/>
    </xf>
    <xf numFmtId="0" fontId="19" fillId="0" borderId="26" xfId="46" applyFont="1" applyBorder="1" applyAlignment="1">
      <alignment horizontal="center"/>
      <protection/>
    </xf>
    <xf numFmtId="0" fontId="19" fillId="0" borderId="23" xfId="46" applyFont="1" applyBorder="1" applyAlignment="1">
      <alignment horizontal="center"/>
      <protection/>
    </xf>
    <xf numFmtId="4" fontId="25" fillId="0" borderId="11" xfId="46" applyNumberFormat="1" applyFont="1" applyBorder="1">
      <alignment/>
      <protection/>
    </xf>
    <xf numFmtId="4" fontId="25" fillId="0" borderId="11" xfId="46" applyNumberFormat="1" applyFont="1" applyFill="1" applyBorder="1">
      <alignment/>
      <protection/>
    </xf>
    <xf numFmtId="4" fontId="17" fillId="0" borderId="0" xfId="46" applyNumberFormat="1" applyFont="1" applyFill="1" applyBorder="1">
      <alignment/>
      <protection/>
    </xf>
    <xf numFmtId="43" fontId="17" fillId="0" borderId="0" xfId="36" applyFont="1" applyBorder="1" applyAlignment="1">
      <alignment/>
    </xf>
    <xf numFmtId="43" fontId="17" fillId="0" borderId="0" xfId="36" applyFont="1" applyFill="1" applyBorder="1" applyAlignment="1">
      <alignment/>
    </xf>
    <xf numFmtId="43" fontId="17" fillId="0" borderId="0" xfId="36" applyFont="1" applyFill="1" applyBorder="1" applyAlignment="1">
      <alignment/>
    </xf>
    <xf numFmtId="4" fontId="17" fillId="0" borderId="0" xfId="46" applyNumberFormat="1" applyFont="1" applyBorder="1" applyAlignment="1">
      <alignment horizontal="right"/>
      <protection/>
    </xf>
    <xf numFmtId="0" fontId="27" fillId="0" borderId="0" xfId="46" applyFont="1" applyBorder="1" applyAlignment="1">
      <alignment horizontal="left"/>
      <protection/>
    </xf>
    <xf numFmtId="4" fontId="17" fillId="0" borderId="21" xfId="46" applyNumberFormat="1" applyFont="1" applyBorder="1">
      <alignment/>
      <protection/>
    </xf>
    <xf numFmtId="0" fontId="17" fillId="0" borderId="29" xfId="46" applyFont="1" applyBorder="1">
      <alignment/>
      <protection/>
    </xf>
    <xf numFmtId="43" fontId="17" fillId="0" borderId="11" xfId="46" applyNumberFormat="1" applyFont="1" applyBorder="1">
      <alignment/>
      <protection/>
    </xf>
    <xf numFmtId="4" fontId="17" fillId="0" borderId="17" xfId="46" applyNumberFormat="1" applyFont="1" applyFill="1" applyBorder="1">
      <alignment/>
      <protection/>
    </xf>
    <xf numFmtId="0" fontId="17" fillId="0" borderId="0" xfId="46" applyFont="1" applyFill="1" applyAlignment="1">
      <alignment horizontal="center"/>
      <protection/>
    </xf>
    <xf numFmtId="0" fontId="17" fillId="0" borderId="0" xfId="0" applyFont="1" applyAlignment="1">
      <alignment/>
    </xf>
    <xf numFmtId="0" fontId="19" fillId="0" borderId="0" xfId="46" applyFont="1" applyAlignment="1">
      <alignment horizontal="center"/>
      <protection/>
    </xf>
    <xf numFmtId="0" fontId="19" fillId="0" borderId="25" xfId="46" applyFont="1" applyBorder="1" applyAlignment="1">
      <alignment horizontal="center"/>
      <protection/>
    </xf>
    <xf numFmtId="0" fontId="5" fillId="0" borderId="0" xfId="45" applyFont="1" applyFill="1" applyAlignment="1">
      <alignment horizontal="left"/>
      <protection/>
    </xf>
    <xf numFmtId="0" fontId="5" fillId="0" borderId="0" xfId="45" applyFont="1" applyFill="1" applyAlignment="1">
      <alignment horizontal="center"/>
      <protection/>
    </xf>
    <xf numFmtId="0" fontId="5" fillId="0" borderId="25" xfId="45" applyFont="1" applyFill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46" applyFont="1" applyAlignment="1">
      <alignment horizontal="center"/>
      <protection/>
    </xf>
    <xf numFmtId="0" fontId="19" fillId="0" borderId="23" xfId="46" applyFont="1" applyBorder="1" applyAlignment="1">
      <alignment horizontal="center"/>
      <protection/>
    </xf>
    <xf numFmtId="0" fontId="19" fillId="0" borderId="24" xfId="46" applyFont="1" applyBorder="1" applyAlignment="1">
      <alignment horizontal="center"/>
      <protection/>
    </xf>
    <xf numFmtId="0" fontId="19" fillId="0" borderId="26" xfId="46" applyFont="1" applyBorder="1" applyAlignment="1">
      <alignment horizontal="center"/>
      <protection/>
    </xf>
    <xf numFmtId="0" fontId="19" fillId="0" borderId="23" xfId="46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9" xfId="46" applyFont="1" applyBorder="1" applyAlignment="1">
      <alignment horizontal="center"/>
      <protection/>
    </xf>
    <xf numFmtId="0" fontId="19" fillId="0" borderId="31" xfId="46" applyFont="1" applyBorder="1" applyAlignment="1">
      <alignment horizontal="center"/>
      <protection/>
    </xf>
    <xf numFmtId="0" fontId="19" fillId="0" borderId="15" xfId="46" applyFont="1" applyBorder="1" applyAlignment="1">
      <alignment horizontal="center"/>
      <protection/>
    </xf>
    <xf numFmtId="0" fontId="19" fillId="0" borderId="10" xfId="46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0" xfId="46" applyFont="1" applyFill="1">
      <alignment/>
      <protection/>
    </xf>
    <xf numFmtId="0" fontId="22" fillId="0" borderId="0" xfId="46" applyFont="1" applyFill="1" applyAlignment="1">
      <alignment horizontal="center"/>
      <protection/>
    </xf>
    <xf numFmtId="4" fontId="26" fillId="0" borderId="0" xfId="46" applyNumberFormat="1" applyFont="1" applyFill="1" applyBorder="1">
      <alignment/>
      <protection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4" fillId="0" borderId="22" xfId="36" applyFont="1" applyBorder="1" applyAlignment="1">
      <alignment/>
    </xf>
    <xf numFmtId="4" fontId="14" fillId="0" borderId="12" xfId="0" applyNumberFormat="1" applyFont="1" applyBorder="1" applyAlignment="1">
      <alignment/>
    </xf>
    <xf numFmtId="0" fontId="5" fillId="0" borderId="28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43" fontId="17" fillId="0" borderId="0" xfId="36" applyFont="1" applyBorder="1" applyAlignment="1">
      <alignment horizontal="center"/>
    </xf>
    <xf numFmtId="43" fontId="17" fillId="0" borderId="21" xfId="36" applyFont="1" applyBorder="1" applyAlignment="1">
      <alignment/>
    </xf>
    <xf numFmtId="43" fontId="17" fillId="0" borderId="29" xfId="36" applyFont="1" applyBorder="1" applyAlignment="1">
      <alignment horizontal="center"/>
    </xf>
    <xf numFmtId="43" fontId="17" fillId="0" borderId="29" xfId="36" applyFont="1" applyBorder="1" applyAlignment="1">
      <alignment/>
    </xf>
    <xf numFmtId="4" fontId="6" fillId="0" borderId="0" xfId="45" applyNumberFormat="1" applyFont="1" applyFill="1" applyBorder="1">
      <alignment/>
      <protection/>
    </xf>
    <xf numFmtId="3" fontId="4" fillId="0" borderId="13" xfId="45" applyNumberFormat="1" applyFont="1" applyFill="1" applyBorder="1">
      <alignment/>
      <protection/>
    </xf>
    <xf numFmtId="0" fontId="6" fillId="33" borderId="19" xfId="45" applyFont="1" applyFill="1" applyBorder="1" applyAlignment="1">
      <alignment horizontal="center"/>
      <protection/>
    </xf>
    <xf numFmtId="0" fontId="6" fillId="33" borderId="20" xfId="45" applyFont="1" applyFill="1" applyBorder="1" applyAlignment="1">
      <alignment horizontal="center"/>
      <protection/>
    </xf>
    <xf numFmtId="3" fontId="13" fillId="33" borderId="32" xfId="45" applyNumberFormat="1" applyFont="1" applyFill="1" applyBorder="1">
      <alignment/>
      <protection/>
    </xf>
    <xf numFmtId="4" fontId="13" fillId="33" borderId="32" xfId="45" applyNumberFormat="1" applyFont="1" applyFill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2;&#3629;_&#3585;&#3629;&#3591;&#3588;&#3621;&#3633;&#3591;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34;&#3618;&#3611;&#3637;%202559\&#3611;&#3636;&#3604;&#3591;&#3610;&#3648;&#3604;&#3639;&#3629;&#3609;%20%20%20(&#3607;&#3635;&#3607;&#3640;&#3585;&#3626;&#3636;&#3609;&#3648;&#3604;&#3639;&#3629;&#3609;)\&#3626;&#3656;&#3591;&#3629;&#3635;&#3648;&#3616;&#3629;\3.%20&#3648;&#3591;&#3636;&#3609;&#3619;&#3633;&#3610;&#3613;&#3634;&#3585;%20(&#3627;&#3617;&#3634;&#3618;&#3648;&#3627;&#3605;&#3640;%2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เม.ย. (2)"/>
      <sheetName val="เม.ย."/>
      <sheetName val="พ.ค."/>
      <sheetName val="มิ.ย."/>
      <sheetName val="ก.ค."/>
      <sheetName val="ส.ค."/>
      <sheetName val="ก.ย."/>
    </sheetNames>
    <sheetDataSet>
      <sheetData sheetId="7">
        <row r="12">
          <cell r="F12">
            <v>0</v>
          </cell>
        </row>
        <row r="13">
          <cell r="F13">
            <v>5.22</v>
          </cell>
        </row>
        <row r="15">
          <cell r="F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="95" zoomScaleSheetLayoutView="95" zoomScalePageLayoutView="0" workbookViewId="0" topLeftCell="A1">
      <selection activeCell="A9" sqref="A9"/>
    </sheetView>
  </sheetViews>
  <sheetFormatPr defaultColWidth="9.140625" defaultRowHeight="15"/>
  <cols>
    <col min="1" max="1" width="54.8515625" style="6" customWidth="1"/>
    <col min="2" max="2" width="8.421875" style="11" customWidth="1"/>
    <col min="3" max="4" width="13.421875" style="6" customWidth="1"/>
    <col min="5" max="5" width="28.00390625" style="0" customWidth="1"/>
  </cols>
  <sheetData>
    <row r="1" spans="1:4" ht="21">
      <c r="A1" s="187" t="s">
        <v>0</v>
      </c>
      <c r="B1" s="187"/>
      <c r="C1" s="187"/>
      <c r="D1" s="187"/>
    </row>
    <row r="2" spans="1:4" ht="21">
      <c r="A2" s="187" t="s">
        <v>10</v>
      </c>
      <c r="B2" s="187"/>
      <c r="C2" s="187"/>
      <c r="D2" s="187"/>
    </row>
    <row r="3" spans="1:4" ht="21">
      <c r="A3" s="188" t="s">
        <v>231</v>
      </c>
      <c r="B3" s="188"/>
      <c r="C3" s="188"/>
      <c r="D3" s="188"/>
    </row>
    <row r="4" spans="1:4" ht="18.75">
      <c r="A4" s="114" t="s">
        <v>1</v>
      </c>
      <c r="B4" s="115" t="s">
        <v>2</v>
      </c>
      <c r="C4" s="116" t="s">
        <v>3</v>
      </c>
      <c r="D4" s="117" t="s">
        <v>4</v>
      </c>
    </row>
    <row r="5" spans="1:4" ht="18.75">
      <c r="A5" s="118"/>
      <c r="B5" s="119" t="s">
        <v>5</v>
      </c>
      <c r="C5" s="120" t="s">
        <v>6</v>
      </c>
      <c r="D5" s="121" t="s">
        <v>6</v>
      </c>
    </row>
    <row r="6" spans="1:4" ht="18.75">
      <c r="A6" s="122" t="s">
        <v>7</v>
      </c>
      <c r="B6" s="123" t="s">
        <v>142</v>
      </c>
      <c r="C6" s="124"/>
      <c r="D6" s="125"/>
    </row>
    <row r="7" spans="1:4" ht="18.75">
      <c r="A7" s="126" t="s">
        <v>17</v>
      </c>
      <c r="B7" s="127" t="s">
        <v>143</v>
      </c>
      <c r="C7" s="128">
        <v>25191547.76</v>
      </c>
      <c r="D7" s="129"/>
    </row>
    <row r="8" spans="1:4" ht="18.75">
      <c r="A8" s="126" t="s">
        <v>18</v>
      </c>
      <c r="B8" s="127" t="s">
        <v>143</v>
      </c>
      <c r="C8" s="128">
        <v>16308996.53</v>
      </c>
      <c r="D8" s="129"/>
    </row>
    <row r="9" spans="1:4" ht="18.75">
      <c r="A9" s="126" t="s">
        <v>19</v>
      </c>
      <c r="B9" s="127" t="s">
        <v>143</v>
      </c>
      <c r="C9" s="128">
        <v>116460.88</v>
      </c>
      <c r="D9" s="129"/>
    </row>
    <row r="10" spans="1:4" ht="18.75">
      <c r="A10" s="126" t="s">
        <v>20</v>
      </c>
      <c r="B10" s="127" t="s">
        <v>143</v>
      </c>
      <c r="C10" s="128">
        <v>5.22</v>
      </c>
      <c r="D10" s="129"/>
    </row>
    <row r="11" spans="1:4" ht="18.75">
      <c r="A11" s="126" t="s">
        <v>21</v>
      </c>
      <c r="B11" s="127" t="s">
        <v>143</v>
      </c>
      <c r="C11" s="128">
        <v>11626703.23</v>
      </c>
      <c r="D11" s="129"/>
    </row>
    <row r="12" spans="1:4" ht="18.75">
      <c r="A12" s="126" t="s">
        <v>22</v>
      </c>
      <c r="B12" s="127" t="s">
        <v>143</v>
      </c>
      <c r="C12" s="128">
        <v>10553024.45</v>
      </c>
      <c r="D12" s="129"/>
    </row>
    <row r="13" spans="1:4" ht="18.75">
      <c r="A13" s="126" t="s">
        <v>23</v>
      </c>
      <c r="B13" s="127" t="s">
        <v>144</v>
      </c>
      <c r="C13" s="128"/>
      <c r="D13" s="129"/>
    </row>
    <row r="14" spans="1:5" ht="18.75">
      <c r="A14" s="126" t="s">
        <v>24</v>
      </c>
      <c r="B14" s="127" t="s">
        <v>145</v>
      </c>
      <c r="C14" s="130">
        <v>1500000</v>
      </c>
      <c r="D14" s="130"/>
      <c r="E14" s="1">
        <f>SUM(C7:C14)</f>
        <v>65296738.07000001</v>
      </c>
    </row>
    <row r="15" spans="1:5" ht="18.75">
      <c r="A15" s="126" t="s">
        <v>25</v>
      </c>
      <c r="B15" s="127" t="s">
        <v>145</v>
      </c>
      <c r="C15" s="130">
        <v>143000</v>
      </c>
      <c r="D15" s="130"/>
      <c r="E15" s="1"/>
    </row>
    <row r="16" spans="1:4" ht="18.75">
      <c r="A16" s="126" t="s">
        <v>11</v>
      </c>
      <c r="B16" s="127" t="s">
        <v>146</v>
      </c>
      <c r="C16" s="130">
        <v>23026025.68</v>
      </c>
      <c r="D16" s="130"/>
    </row>
    <row r="17" spans="1:4" ht="18.75">
      <c r="A17" s="126" t="s">
        <v>12</v>
      </c>
      <c r="B17" s="127" t="s">
        <v>225</v>
      </c>
      <c r="C17" s="130"/>
      <c r="D17" s="130"/>
    </row>
    <row r="18" spans="1:4" ht="18.75">
      <c r="A18" s="126" t="s">
        <v>13</v>
      </c>
      <c r="B18" s="127" t="s">
        <v>147</v>
      </c>
      <c r="C18" s="130"/>
      <c r="D18" s="130"/>
    </row>
    <row r="19" spans="1:4" ht="18.75">
      <c r="A19" s="126" t="s">
        <v>148</v>
      </c>
      <c r="B19" s="127" t="s">
        <v>232</v>
      </c>
      <c r="C19" s="130"/>
      <c r="D19" s="130"/>
    </row>
    <row r="20" spans="1:4" ht="18.75">
      <c r="A20" s="126" t="s">
        <v>233</v>
      </c>
      <c r="B20" s="127" t="s">
        <v>197</v>
      </c>
      <c r="C20" s="130"/>
      <c r="D20" s="130"/>
    </row>
    <row r="21" spans="1:4" ht="18.75">
      <c r="A21" s="126" t="s">
        <v>8</v>
      </c>
      <c r="B21" s="127" t="s">
        <v>149</v>
      </c>
      <c r="C21" s="129"/>
      <c r="D21" s="130">
        <v>21465937.24</v>
      </c>
    </row>
    <row r="22" spans="1:4" ht="18.75">
      <c r="A22" s="126" t="s">
        <v>9</v>
      </c>
      <c r="B22" s="127" t="s">
        <v>150</v>
      </c>
      <c r="C22" s="129"/>
      <c r="D22" s="130">
        <v>23018703.92</v>
      </c>
    </row>
    <row r="23" spans="1:4" ht="18.75">
      <c r="A23" s="126" t="s">
        <v>14</v>
      </c>
      <c r="B23" s="127" t="s">
        <v>151</v>
      </c>
      <c r="C23" s="129"/>
      <c r="D23" s="131">
        <v>37514786.76</v>
      </c>
    </row>
    <row r="24" spans="1:4" ht="18.75">
      <c r="A24" s="126" t="s">
        <v>15</v>
      </c>
      <c r="B24" s="127" t="s">
        <v>152</v>
      </c>
      <c r="C24" s="129"/>
      <c r="D24" s="131">
        <v>793600.95</v>
      </c>
    </row>
    <row r="25" spans="1:4" ht="18.75">
      <c r="A25" s="126" t="s">
        <v>16</v>
      </c>
      <c r="B25" s="127" t="s">
        <v>153</v>
      </c>
      <c r="C25" s="129"/>
      <c r="D25" s="130">
        <v>3445495</v>
      </c>
    </row>
    <row r="26" spans="1:4" ht="18.75">
      <c r="A26" s="126" t="s">
        <v>26</v>
      </c>
      <c r="B26" s="127" t="s">
        <v>154</v>
      </c>
      <c r="C26" s="130"/>
      <c r="D26" s="130">
        <v>95585</v>
      </c>
    </row>
    <row r="27" spans="1:4" ht="18.75">
      <c r="A27" s="126" t="s">
        <v>155</v>
      </c>
      <c r="B27" s="127" t="s">
        <v>156</v>
      </c>
      <c r="C27" s="130"/>
      <c r="D27" s="130">
        <v>372194</v>
      </c>
    </row>
    <row r="28" spans="1:5" ht="18.75">
      <c r="A28" s="126" t="s">
        <v>27</v>
      </c>
      <c r="B28" s="132" t="s">
        <v>153</v>
      </c>
      <c r="C28" s="129"/>
      <c r="D28" s="133">
        <v>1759460.88</v>
      </c>
      <c r="E28" s="1">
        <f>C28-D28</f>
        <v>-1759460.88</v>
      </c>
    </row>
    <row r="29" spans="1:5" s="13" customFormat="1" ht="18.75">
      <c r="A29" s="134"/>
      <c r="B29" s="135"/>
      <c r="C29" s="136"/>
      <c r="D29" s="137"/>
      <c r="E29" s="12"/>
    </row>
    <row r="30" spans="1:5" s="13" customFormat="1" ht="19.5" thickBot="1">
      <c r="A30" s="84"/>
      <c r="B30" s="83"/>
      <c r="C30" s="138">
        <f>SUM(C7:C28)</f>
        <v>88465763.75</v>
      </c>
      <c r="D30" s="139">
        <f>SUM(D21:D29)</f>
        <v>88465763.74999999</v>
      </c>
      <c r="E30" s="12"/>
    </row>
    <row r="31" spans="1:4" s="7" customFormat="1" ht="19.5" thickTop="1">
      <c r="A31" s="207"/>
      <c r="B31" s="208"/>
      <c r="C31" s="209"/>
      <c r="D31" s="209"/>
    </row>
    <row r="32" spans="1:4" s="7" customFormat="1" ht="18.75">
      <c r="A32" s="207"/>
      <c r="B32" s="208"/>
      <c r="C32" s="209"/>
      <c r="D32" s="209"/>
    </row>
    <row r="33" spans="1:4" s="7" customFormat="1" ht="19.5">
      <c r="A33" s="2"/>
      <c r="B33" s="4"/>
      <c r="C33" s="2"/>
      <c r="D33" s="3"/>
    </row>
    <row r="34" spans="1:4" s="7" customFormat="1" ht="19.5">
      <c r="A34" s="2"/>
      <c r="B34" s="4"/>
      <c r="C34" s="2"/>
      <c r="D34" s="3"/>
    </row>
    <row r="35" spans="1:4" s="7" customFormat="1" ht="19.5">
      <c r="A35" s="2"/>
      <c r="B35" s="4"/>
      <c r="C35" s="2"/>
      <c r="D35" s="3"/>
    </row>
    <row r="36" spans="1:4" s="7" customFormat="1" ht="14.25">
      <c r="A36" s="8"/>
      <c r="B36" s="9"/>
      <c r="C36" s="8"/>
      <c r="D36" s="8"/>
    </row>
    <row r="37" spans="1:4" s="7" customFormat="1" ht="14.25">
      <c r="A37" s="8"/>
      <c r="B37" s="9"/>
      <c r="C37" s="8"/>
      <c r="D37" s="8"/>
    </row>
    <row r="38" spans="1:4" s="7" customFormat="1" ht="14.25">
      <c r="A38" s="8"/>
      <c r="B38" s="9"/>
      <c r="C38" s="8"/>
      <c r="D38" s="8"/>
    </row>
    <row r="46" spans="1:4" ht="14.25">
      <c r="A46" s="3"/>
      <c r="B46" s="10"/>
      <c r="C46" s="3"/>
      <c r="D46" s="3"/>
    </row>
    <row r="47" spans="1:4" ht="14.25">
      <c r="A47" s="3"/>
      <c r="B47" s="10"/>
      <c r="C47" s="3"/>
      <c r="D47" s="3"/>
    </row>
    <row r="48" spans="1:4" ht="14.25">
      <c r="A48" s="3"/>
      <c r="B48" s="10"/>
      <c r="C48" s="3"/>
      <c r="D48" s="3"/>
    </row>
    <row r="49" spans="1:4" ht="14.25">
      <c r="A49" s="5"/>
      <c r="B49" s="10"/>
      <c r="C49" s="3"/>
      <c r="D49" s="3"/>
    </row>
  </sheetData>
  <sheetProtection/>
  <mergeCells count="3">
    <mergeCell ref="A1:D1"/>
    <mergeCell ref="A2:D2"/>
    <mergeCell ref="A3:D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4" width="13.421875" style="0" customWidth="1"/>
  </cols>
  <sheetData>
    <row r="1" spans="1:4" ht="21">
      <c r="A1" s="189" t="s">
        <v>108</v>
      </c>
      <c r="B1" s="189"/>
      <c r="C1" s="189"/>
      <c r="D1" s="189"/>
    </row>
    <row r="2" spans="1:4" ht="21">
      <c r="A2" s="190" t="s">
        <v>71</v>
      </c>
      <c r="B2" s="190"/>
      <c r="C2" s="190"/>
      <c r="D2" s="190"/>
    </row>
    <row r="3" spans="1:4" ht="21">
      <c r="A3" s="191" t="s">
        <v>241</v>
      </c>
      <c r="B3" s="191"/>
      <c r="C3" s="191"/>
      <c r="D3" s="191"/>
    </row>
    <row r="4" spans="1:4" ht="19.5">
      <c r="A4" s="16" t="s">
        <v>1</v>
      </c>
      <c r="B4" s="16" t="s">
        <v>72</v>
      </c>
      <c r="C4" s="16" t="s">
        <v>44</v>
      </c>
      <c r="D4" s="17" t="s">
        <v>109</v>
      </c>
    </row>
    <row r="5" spans="1:4" ht="19.5">
      <c r="A5" s="18"/>
      <c r="B5" s="19"/>
      <c r="C5" s="20" t="s">
        <v>73</v>
      </c>
      <c r="D5" s="21"/>
    </row>
    <row r="6" spans="1:4" ht="19.5">
      <c r="A6" s="22" t="s">
        <v>74</v>
      </c>
      <c r="B6" s="23"/>
      <c r="C6" s="24"/>
      <c r="D6" s="25"/>
    </row>
    <row r="7" spans="1:4" ht="19.5">
      <c r="A7" s="26" t="s">
        <v>110</v>
      </c>
      <c r="B7" s="27" t="s">
        <v>242</v>
      </c>
      <c r="C7" s="24"/>
      <c r="D7" s="25"/>
    </row>
    <row r="8" spans="1:4" ht="19.5">
      <c r="A8" s="28" t="s">
        <v>75</v>
      </c>
      <c r="B8" s="27" t="s">
        <v>243</v>
      </c>
      <c r="C8" s="29">
        <v>500000</v>
      </c>
      <c r="D8" s="25">
        <v>417562</v>
      </c>
    </row>
    <row r="9" spans="1:4" ht="19.5">
      <c r="A9" s="28" t="s">
        <v>76</v>
      </c>
      <c r="B9" s="27" t="s">
        <v>244</v>
      </c>
      <c r="C9" s="29">
        <v>135000</v>
      </c>
      <c r="D9" s="25">
        <v>151948</v>
      </c>
    </row>
    <row r="10" spans="1:4" ht="19.5">
      <c r="A10" s="28" t="s">
        <v>77</v>
      </c>
      <c r="B10" s="27" t="s">
        <v>245</v>
      </c>
      <c r="C10" s="29">
        <v>150000</v>
      </c>
      <c r="D10" s="25">
        <v>180785</v>
      </c>
    </row>
    <row r="11" spans="1:4" ht="19.5">
      <c r="A11" s="30" t="s">
        <v>78</v>
      </c>
      <c r="B11" s="19"/>
      <c r="C11" s="31">
        <f>SUM(C8:C10)</f>
        <v>785000</v>
      </c>
      <c r="D11" s="32">
        <f>SUM(D8:D10)</f>
        <v>750295</v>
      </c>
    </row>
    <row r="12" spans="1:4" ht="19.5">
      <c r="A12" s="22" t="s">
        <v>79</v>
      </c>
      <c r="B12" s="27" t="s">
        <v>190</v>
      </c>
      <c r="C12" s="33"/>
      <c r="D12" s="25"/>
    </row>
    <row r="13" spans="1:4" ht="19.5">
      <c r="A13" s="28" t="s">
        <v>157</v>
      </c>
      <c r="B13" s="27" t="s">
        <v>246</v>
      </c>
      <c r="C13" s="34">
        <v>473000</v>
      </c>
      <c r="D13" s="25">
        <v>373880</v>
      </c>
    </row>
    <row r="14" spans="1:4" ht="19.5">
      <c r="A14" s="28" t="s">
        <v>80</v>
      </c>
      <c r="B14" s="27" t="s">
        <v>247</v>
      </c>
      <c r="C14" s="34">
        <v>7000</v>
      </c>
      <c r="D14" s="25">
        <v>6300</v>
      </c>
    </row>
    <row r="15" spans="1:4" ht="19.5">
      <c r="A15" s="28" t="s">
        <v>81</v>
      </c>
      <c r="B15" s="27" t="s">
        <v>248</v>
      </c>
      <c r="C15" s="34">
        <v>15000</v>
      </c>
      <c r="D15" s="25">
        <v>154778</v>
      </c>
    </row>
    <row r="16" spans="1:4" ht="19.5">
      <c r="A16" s="28" t="s">
        <v>82</v>
      </c>
      <c r="B16" s="27" t="s">
        <v>249</v>
      </c>
      <c r="C16" s="34">
        <v>61000</v>
      </c>
      <c r="D16" s="25">
        <v>54800</v>
      </c>
    </row>
    <row r="17" spans="1:4" ht="19.5">
      <c r="A17" s="28" t="s">
        <v>83</v>
      </c>
      <c r="B17" s="27" t="s">
        <v>250</v>
      </c>
      <c r="C17" s="34">
        <v>2000</v>
      </c>
      <c r="D17" s="25">
        <v>1370</v>
      </c>
    </row>
    <row r="18" spans="1:4" ht="19.5">
      <c r="A18" s="28" t="s">
        <v>84</v>
      </c>
      <c r="B18" s="27" t="s">
        <v>251</v>
      </c>
      <c r="C18" s="34">
        <v>6000</v>
      </c>
      <c r="D18" s="25">
        <v>9422</v>
      </c>
    </row>
    <row r="19" spans="1:4" ht="19.5">
      <c r="A19" s="30" t="s">
        <v>78</v>
      </c>
      <c r="B19" s="19"/>
      <c r="C19" s="31">
        <f>SUM(C13:C18)</f>
        <v>564000</v>
      </c>
      <c r="D19" s="32">
        <f>SUM(D13:D18)</f>
        <v>600550</v>
      </c>
    </row>
    <row r="20" spans="1:4" ht="19.5">
      <c r="A20" s="22" t="s">
        <v>111</v>
      </c>
      <c r="B20" s="27" t="s">
        <v>191</v>
      </c>
      <c r="C20" s="24"/>
      <c r="D20" s="25"/>
    </row>
    <row r="21" spans="1:4" ht="19.5">
      <c r="A21" s="28" t="s">
        <v>85</v>
      </c>
      <c r="B21" s="27" t="s">
        <v>252</v>
      </c>
      <c r="C21" s="34">
        <v>200000</v>
      </c>
      <c r="D21" s="25">
        <v>254500</v>
      </c>
    </row>
    <row r="22" spans="1:4" ht="19.5">
      <c r="A22" s="28" t="s">
        <v>86</v>
      </c>
      <c r="B22" s="27" t="s">
        <v>253</v>
      </c>
      <c r="C22" s="34">
        <v>350000</v>
      </c>
      <c r="D22" s="25">
        <v>309751.37</v>
      </c>
    </row>
    <row r="23" spans="1:4" ht="19.5">
      <c r="A23" s="28" t="s">
        <v>87</v>
      </c>
      <c r="B23" s="27" t="s">
        <v>254</v>
      </c>
      <c r="C23" s="35">
        <v>500</v>
      </c>
      <c r="D23" s="25"/>
    </row>
    <row r="24" spans="1:4" ht="19.5">
      <c r="A24" s="30" t="s">
        <v>78</v>
      </c>
      <c r="B24" s="19"/>
      <c r="C24" s="36">
        <f>SUM(C21:C23)</f>
        <v>550500</v>
      </c>
      <c r="D24" s="37">
        <f>SUM(D21:D23)</f>
        <v>564251.37</v>
      </c>
    </row>
    <row r="25" spans="1:4" ht="19.5">
      <c r="A25" s="38" t="s">
        <v>88</v>
      </c>
      <c r="B25" s="27" t="s">
        <v>192</v>
      </c>
      <c r="C25" s="24"/>
      <c r="D25" s="25"/>
    </row>
    <row r="26" spans="1:4" ht="19.5">
      <c r="A26" s="28" t="s">
        <v>89</v>
      </c>
      <c r="B26" s="27" t="s">
        <v>255</v>
      </c>
      <c r="C26" s="34">
        <v>3000</v>
      </c>
      <c r="D26" s="25"/>
    </row>
    <row r="27" spans="1:4" ht="19.5">
      <c r="A27" s="28" t="s">
        <v>90</v>
      </c>
      <c r="B27" s="27" t="s">
        <v>256</v>
      </c>
      <c r="C27" s="34">
        <v>400000</v>
      </c>
      <c r="D27" s="25">
        <v>104200</v>
      </c>
    </row>
    <row r="28" spans="1:4" ht="19.5">
      <c r="A28" s="28" t="s">
        <v>91</v>
      </c>
      <c r="B28" s="27" t="s">
        <v>257</v>
      </c>
      <c r="C28" s="34">
        <v>16000</v>
      </c>
      <c r="D28" s="25">
        <v>40450</v>
      </c>
    </row>
    <row r="29" spans="1:4" ht="19.5">
      <c r="A29" s="30" t="s">
        <v>78</v>
      </c>
      <c r="B29" s="19"/>
      <c r="C29" s="31">
        <f>SUM(C26:C28)</f>
        <v>419000</v>
      </c>
      <c r="D29" s="32">
        <f>SUM(D26:D28)</f>
        <v>144650</v>
      </c>
    </row>
    <row r="30" spans="1:4" ht="19.5">
      <c r="A30" s="38" t="s">
        <v>92</v>
      </c>
      <c r="B30" s="19"/>
      <c r="C30" s="39"/>
      <c r="D30" s="40"/>
    </row>
    <row r="31" spans="1:4" ht="19.5">
      <c r="A31" s="38" t="s">
        <v>112</v>
      </c>
      <c r="B31" s="27" t="s">
        <v>193</v>
      </c>
      <c r="C31" s="39"/>
      <c r="D31" s="40"/>
    </row>
    <row r="32" spans="1:4" ht="19.5">
      <c r="A32" s="28" t="s">
        <v>93</v>
      </c>
      <c r="B32" s="27" t="s">
        <v>258</v>
      </c>
      <c r="C32" s="34">
        <v>8755000</v>
      </c>
      <c r="D32" s="25">
        <v>6277277.2</v>
      </c>
    </row>
    <row r="33" spans="1:4" ht="19.5">
      <c r="A33" s="28" t="s">
        <v>158</v>
      </c>
      <c r="B33" s="27" t="s">
        <v>259</v>
      </c>
      <c r="C33" s="34">
        <v>5094000</v>
      </c>
      <c r="D33" s="25">
        <v>4198903.15</v>
      </c>
    </row>
    <row r="34" spans="1:4" ht="19.5">
      <c r="A34" s="28" t="s">
        <v>159</v>
      </c>
      <c r="B34" s="27" t="s">
        <v>260</v>
      </c>
      <c r="C34" s="34">
        <v>2389000</v>
      </c>
      <c r="D34" s="25">
        <v>2252126.27</v>
      </c>
    </row>
    <row r="35" spans="1:4" ht="19.5">
      <c r="A35" s="28" t="s">
        <v>94</v>
      </c>
      <c r="B35" s="27" t="s">
        <v>261</v>
      </c>
      <c r="C35" s="34">
        <v>3250000</v>
      </c>
      <c r="D35" s="25">
        <v>4659245.58</v>
      </c>
    </row>
    <row r="36" spans="1:4" ht="19.5">
      <c r="A36" s="28" t="s">
        <v>95</v>
      </c>
      <c r="B36" s="27" t="s">
        <v>262</v>
      </c>
      <c r="C36" s="34">
        <v>80000</v>
      </c>
      <c r="D36" s="25">
        <v>38231.16</v>
      </c>
    </row>
    <row r="37" spans="1:4" ht="19.5">
      <c r="A37" s="28" t="s">
        <v>96</v>
      </c>
      <c r="B37" s="27" t="s">
        <v>263</v>
      </c>
      <c r="C37" s="34">
        <v>188000</v>
      </c>
      <c r="D37" s="25">
        <v>72007.35</v>
      </c>
    </row>
    <row r="38" spans="1:4" ht="19.5">
      <c r="A38" s="28" t="s">
        <v>97</v>
      </c>
      <c r="B38" s="27" t="s">
        <v>264</v>
      </c>
      <c r="C38" s="34">
        <v>2125000</v>
      </c>
      <c r="D38" s="25">
        <v>1033757</v>
      </c>
    </row>
    <row r="39" spans="1:4" ht="19.5">
      <c r="A39" s="28" t="s">
        <v>98</v>
      </c>
      <c r="B39" s="27" t="s">
        <v>265</v>
      </c>
      <c r="C39" s="34">
        <v>55000</v>
      </c>
      <c r="D39" s="25">
        <v>64023.29</v>
      </c>
    </row>
    <row r="40" spans="1:4" ht="19.5">
      <c r="A40" s="28" t="s">
        <v>266</v>
      </c>
      <c r="B40" s="27" t="s">
        <v>267</v>
      </c>
      <c r="C40" s="34"/>
      <c r="D40" s="43">
        <v>183041.39</v>
      </c>
    </row>
    <row r="41" spans="1:4" ht="19.5">
      <c r="A41" s="48"/>
      <c r="B41" s="20"/>
      <c r="C41" s="31">
        <f>SUM(C32:C39)</f>
        <v>21936000</v>
      </c>
      <c r="D41" s="32">
        <f>SUM(D32:D40)</f>
        <v>18778612.390000004</v>
      </c>
    </row>
    <row r="42" spans="1:4" ht="19.5">
      <c r="A42" s="44"/>
      <c r="B42" s="44"/>
      <c r="C42" s="45"/>
      <c r="D42" s="223"/>
    </row>
    <row r="43" spans="1:4" ht="19.5">
      <c r="A43" s="44"/>
      <c r="B43" s="44"/>
      <c r="C43" s="45"/>
      <c r="D43" s="223"/>
    </row>
    <row r="44" spans="1:4" ht="19.5">
      <c r="A44" s="44"/>
      <c r="B44" s="44" t="s">
        <v>60</v>
      </c>
      <c r="C44" s="45"/>
      <c r="D44" s="46"/>
    </row>
    <row r="45" spans="1:4" ht="19.5">
      <c r="A45" s="16" t="s">
        <v>1</v>
      </c>
      <c r="B45" s="16" t="s">
        <v>72</v>
      </c>
      <c r="C45" s="16" t="s">
        <v>44</v>
      </c>
      <c r="D45" s="17" t="s">
        <v>109</v>
      </c>
    </row>
    <row r="46" spans="1:4" ht="19.5">
      <c r="A46" s="47"/>
      <c r="B46" s="20"/>
      <c r="C46" s="20" t="s">
        <v>73</v>
      </c>
      <c r="D46" s="21"/>
    </row>
    <row r="47" spans="1:4" ht="19.5">
      <c r="A47" s="22" t="s">
        <v>99</v>
      </c>
      <c r="B47" s="23"/>
      <c r="C47" s="24"/>
      <c r="D47" s="25"/>
    </row>
    <row r="48" spans="1:4" ht="19.5">
      <c r="A48" s="42" t="s">
        <v>113</v>
      </c>
      <c r="B48" s="41"/>
      <c r="C48" s="24"/>
      <c r="D48" s="25"/>
    </row>
    <row r="49" spans="1:4" ht="19.5">
      <c r="A49" s="28" t="s">
        <v>160</v>
      </c>
      <c r="B49" s="27" t="s">
        <v>268</v>
      </c>
      <c r="C49" s="34">
        <v>19060000</v>
      </c>
      <c r="D49" s="25"/>
    </row>
    <row r="50" spans="1:4" ht="19.5">
      <c r="A50" s="28" t="s">
        <v>114</v>
      </c>
      <c r="B50" s="27" t="s">
        <v>269</v>
      </c>
      <c r="C50" s="34"/>
      <c r="D50" s="43">
        <v>1949256</v>
      </c>
    </row>
    <row r="51" spans="1:4" ht="19.5">
      <c r="A51" s="28" t="s">
        <v>115</v>
      </c>
      <c r="B51" s="27" t="s">
        <v>269</v>
      </c>
      <c r="C51" s="224"/>
      <c r="D51" s="25">
        <v>4237960</v>
      </c>
    </row>
    <row r="52" spans="1:4" ht="19.5">
      <c r="A52" s="28" t="s">
        <v>116</v>
      </c>
      <c r="B52" s="27" t="s">
        <v>269</v>
      </c>
      <c r="C52" s="34"/>
      <c r="D52" s="43">
        <v>84000</v>
      </c>
    </row>
    <row r="53" spans="1:4" ht="19.5">
      <c r="A53" s="28" t="s">
        <v>270</v>
      </c>
      <c r="B53" s="27" t="s">
        <v>269</v>
      </c>
      <c r="C53" s="34"/>
      <c r="D53" s="43">
        <v>20000</v>
      </c>
    </row>
    <row r="54" spans="1:4" ht="19.5">
      <c r="A54" s="28" t="s">
        <v>117</v>
      </c>
      <c r="B54" s="27" t="s">
        <v>269</v>
      </c>
      <c r="C54" s="34"/>
      <c r="D54" s="43">
        <v>10238235</v>
      </c>
    </row>
    <row r="55" spans="1:4" ht="19.5">
      <c r="A55" s="28" t="s">
        <v>118</v>
      </c>
      <c r="B55" s="27" t="s">
        <v>269</v>
      </c>
      <c r="C55" s="34"/>
      <c r="D55" s="43"/>
    </row>
    <row r="56" spans="1:4" ht="19.5">
      <c r="A56" s="28" t="s">
        <v>119</v>
      </c>
      <c r="B56" s="27" t="s">
        <v>269</v>
      </c>
      <c r="C56" s="34"/>
      <c r="D56" s="43">
        <v>146977</v>
      </c>
    </row>
    <row r="57" spans="1:4" ht="20.25" thickBot="1">
      <c r="A57" s="48" t="s">
        <v>78</v>
      </c>
      <c r="B57" s="20"/>
      <c r="C57" s="49">
        <f>SUM(C49:C49)</f>
        <v>19060000</v>
      </c>
      <c r="D57" s="50">
        <f>SUM(D47:D56)</f>
        <v>16676428</v>
      </c>
    </row>
    <row r="58" spans="1:4" ht="21" thickBot="1">
      <c r="A58" s="225" t="s">
        <v>100</v>
      </c>
      <c r="B58" s="226"/>
      <c r="C58" s="227">
        <f>C11+C19+C24+C29+C41+C57</f>
        <v>43314500</v>
      </c>
      <c r="D58" s="228">
        <f>D11+D19+D24+D29+D41+D57</f>
        <v>37514786.760000005</v>
      </c>
    </row>
    <row r="59" spans="1:4" ht="19.5">
      <c r="A59" s="53" t="s">
        <v>101</v>
      </c>
      <c r="B59" s="54"/>
      <c r="C59" s="39"/>
      <c r="D59" s="55"/>
    </row>
    <row r="60" spans="1:4" ht="19.5">
      <c r="A60" s="58" t="s">
        <v>161</v>
      </c>
      <c r="B60" s="27" t="s">
        <v>271</v>
      </c>
      <c r="C60" s="39"/>
      <c r="D60" s="57"/>
    </row>
    <row r="61" spans="1:4" ht="19.5">
      <c r="A61" s="58" t="s">
        <v>162</v>
      </c>
      <c r="B61" s="27"/>
      <c r="C61" s="39"/>
      <c r="D61" s="57"/>
    </row>
    <row r="62" spans="1:4" ht="19.5">
      <c r="A62" s="58" t="s">
        <v>163</v>
      </c>
      <c r="B62" s="27" t="s">
        <v>272</v>
      </c>
      <c r="C62" s="39"/>
      <c r="D62" s="57">
        <v>4512000</v>
      </c>
    </row>
    <row r="63" spans="1:4" ht="19.5">
      <c r="A63" s="58" t="s">
        <v>122</v>
      </c>
      <c r="B63" s="41"/>
      <c r="C63" s="39"/>
      <c r="D63" s="57"/>
    </row>
    <row r="64" spans="1:4" ht="19.5">
      <c r="A64" s="58" t="s">
        <v>121</v>
      </c>
      <c r="B64" s="27" t="s">
        <v>272</v>
      </c>
      <c r="C64" s="39"/>
      <c r="D64" s="57">
        <v>15241600</v>
      </c>
    </row>
    <row r="65" spans="1:4" ht="19.5">
      <c r="A65" s="58" t="s">
        <v>123</v>
      </c>
      <c r="B65" s="41"/>
      <c r="C65" s="39"/>
      <c r="D65" s="57"/>
    </row>
    <row r="66" spans="1:4" ht="19.5">
      <c r="A66" s="58" t="s">
        <v>164</v>
      </c>
      <c r="B66" s="27" t="s">
        <v>272</v>
      </c>
      <c r="C66" s="39"/>
      <c r="D66" s="57">
        <v>1859934.47</v>
      </c>
    </row>
    <row r="67" spans="1:4" ht="19.5">
      <c r="A67" s="58" t="s">
        <v>124</v>
      </c>
      <c r="B67" s="41"/>
      <c r="C67" s="39"/>
      <c r="D67" s="57"/>
    </row>
    <row r="68" spans="1:4" ht="19.5">
      <c r="A68" s="58" t="s">
        <v>165</v>
      </c>
      <c r="B68" s="27" t="s">
        <v>272</v>
      </c>
      <c r="C68" s="39"/>
      <c r="D68" s="57">
        <v>162345</v>
      </c>
    </row>
    <row r="69" spans="1:4" ht="19.5">
      <c r="A69" s="58" t="s">
        <v>166</v>
      </c>
      <c r="B69" s="41"/>
      <c r="C69" s="39"/>
      <c r="D69" s="57"/>
    </row>
    <row r="70" spans="1:4" ht="19.5">
      <c r="A70" s="58" t="s">
        <v>125</v>
      </c>
      <c r="B70" s="27" t="s">
        <v>272</v>
      </c>
      <c r="C70" s="39"/>
      <c r="D70" s="57"/>
    </row>
    <row r="71" spans="1:4" ht="19.5">
      <c r="A71" s="58" t="s">
        <v>167</v>
      </c>
      <c r="B71" s="41"/>
      <c r="C71" s="39"/>
      <c r="D71" s="57"/>
    </row>
    <row r="72" spans="1:4" ht="19.5">
      <c r="A72" s="58" t="s">
        <v>126</v>
      </c>
      <c r="B72" s="27" t="s">
        <v>272</v>
      </c>
      <c r="C72" s="39"/>
      <c r="D72" s="57">
        <v>1504450</v>
      </c>
    </row>
    <row r="73" spans="1:4" ht="19.5">
      <c r="A73" s="58" t="s">
        <v>127</v>
      </c>
      <c r="B73" s="41"/>
      <c r="C73" s="39"/>
      <c r="D73" s="57"/>
    </row>
    <row r="74" spans="1:4" ht="19.5">
      <c r="A74" s="58" t="s">
        <v>128</v>
      </c>
      <c r="B74" s="27" t="s">
        <v>272</v>
      </c>
      <c r="C74" s="39"/>
      <c r="D74" s="57">
        <v>398100</v>
      </c>
    </row>
    <row r="75" spans="1:4" ht="19.5">
      <c r="A75" s="58" t="s">
        <v>129</v>
      </c>
      <c r="B75" s="41"/>
      <c r="C75" s="39"/>
      <c r="D75" s="57"/>
    </row>
    <row r="76" spans="1:4" ht="19.5">
      <c r="A76" s="58" t="s">
        <v>273</v>
      </c>
      <c r="B76" s="27" t="s">
        <v>272</v>
      </c>
      <c r="C76" s="39"/>
      <c r="D76" s="57">
        <v>326400</v>
      </c>
    </row>
    <row r="77" spans="1:4" ht="19.5">
      <c r="A77" s="58" t="s">
        <v>130</v>
      </c>
      <c r="B77" s="27" t="s">
        <v>272</v>
      </c>
      <c r="C77" s="39"/>
      <c r="D77" s="57"/>
    </row>
    <row r="78" spans="1:4" ht="19.5">
      <c r="A78" s="58" t="s">
        <v>102</v>
      </c>
      <c r="B78" s="41"/>
      <c r="C78" s="39"/>
      <c r="D78" s="57"/>
    </row>
    <row r="79" spans="1:4" ht="19.5">
      <c r="A79" s="58" t="s">
        <v>131</v>
      </c>
      <c r="B79" s="27" t="s">
        <v>272</v>
      </c>
      <c r="C79" s="39"/>
      <c r="D79" s="57"/>
    </row>
    <row r="80" spans="1:4" ht="19.5">
      <c r="A80" s="58" t="s">
        <v>132</v>
      </c>
      <c r="B80" s="27" t="s">
        <v>272</v>
      </c>
      <c r="C80" s="39"/>
      <c r="D80" s="57"/>
    </row>
    <row r="81" spans="1:4" ht="19.5">
      <c r="A81" s="58" t="s">
        <v>133</v>
      </c>
      <c r="B81" s="19"/>
      <c r="C81" s="39"/>
      <c r="D81" s="57"/>
    </row>
    <row r="82" spans="1:4" ht="19.5">
      <c r="A82" s="58" t="s">
        <v>134</v>
      </c>
      <c r="B82" s="27" t="s">
        <v>272</v>
      </c>
      <c r="C82" s="39"/>
      <c r="D82" s="57"/>
    </row>
    <row r="83" spans="1:4" ht="19.5">
      <c r="A83" s="58" t="s">
        <v>135</v>
      </c>
      <c r="B83" s="19"/>
      <c r="C83" s="39"/>
      <c r="D83" s="57"/>
    </row>
    <row r="84" spans="1:4" ht="19.5">
      <c r="A84" s="58" t="s">
        <v>136</v>
      </c>
      <c r="B84" s="27" t="s">
        <v>272</v>
      </c>
      <c r="C84" s="39"/>
      <c r="D84" s="57"/>
    </row>
    <row r="85" spans="1:4" ht="19.5">
      <c r="A85" s="58" t="s">
        <v>137</v>
      </c>
      <c r="B85" s="19"/>
      <c r="C85" s="39"/>
      <c r="D85" s="57"/>
    </row>
    <row r="86" spans="1:4" ht="19.5">
      <c r="A86" s="30" t="s">
        <v>78</v>
      </c>
      <c r="B86" s="19"/>
      <c r="C86" s="39"/>
      <c r="D86" s="60">
        <f>SUM(D59:D84)</f>
        <v>24004829.47</v>
      </c>
    </row>
    <row r="87" spans="1:4" ht="19.5">
      <c r="A87" s="44"/>
      <c r="B87" s="44" t="s">
        <v>169</v>
      </c>
      <c r="C87" s="45"/>
      <c r="D87" s="46"/>
    </row>
    <row r="88" spans="1:4" ht="19.5">
      <c r="A88" s="16" t="s">
        <v>1</v>
      </c>
      <c r="B88" s="16" t="s">
        <v>72</v>
      </c>
      <c r="C88" s="16" t="s">
        <v>44</v>
      </c>
      <c r="D88" s="17" t="s">
        <v>109</v>
      </c>
    </row>
    <row r="89" spans="1:4" ht="19.5">
      <c r="A89" s="47"/>
      <c r="B89" s="20"/>
      <c r="C89" s="20" t="s">
        <v>73</v>
      </c>
      <c r="D89" s="21"/>
    </row>
    <row r="90" spans="1:4" ht="19.5">
      <c r="A90" s="56" t="s">
        <v>120</v>
      </c>
      <c r="B90" s="19"/>
      <c r="C90" s="39"/>
      <c r="D90" s="57"/>
    </row>
    <row r="91" spans="1:4" ht="19.5">
      <c r="A91" s="58" t="s">
        <v>274</v>
      </c>
      <c r="B91" s="27" t="s">
        <v>272</v>
      </c>
      <c r="C91" s="39"/>
      <c r="D91" s="57">
        <v>111500</v>
      </c>
    </row>
    <row r="92" spans="1:4" ht="19.5">
      <c r="A92" s="58" t="s">
        <v>168</v>
      </c>
      <c r="B92" s="19"/>
      <c r="C92" s="39"/>
      <c r="D92" s="57"/>
    </row>
    <row r="93" spans="1:4" ht="19.5">
      <c r="A93" s="58" t="s">
        <v>275</v>
      </c>
      <c r="B93" s="19"/>
      <c r="C93" s="39"/>
      <c r="D93" s="57">
        <v>629125</v>
      </c>
    </row>
    <row r="94" spans="1:4" ht="19.5">
      <c r="A94" s="58" t="s">
        <v>168</v>
      </c>
      <c r="B94" s="19"/>
      <c r="C94" s="39"/>
      <c r="D94" s="57"/>
    </row>
    <row r="95" spans="1:4" ht="19.5">
      <c r="A95" s="58" t="s">
        <v>276</v>
      </c>
      <c r="B95" s="27" t="s">
        <v>272</v>
      </c>
      <c r="C95" s="39"/>
      <c r="D95" s="57">
        <v>526975</v>
      </c>
    </row>
    <row r="96" spans="1:4" ht="19.5">
      <c r="A96" s="58" t="s">
        <v>277</v>
      </c>
      <c r="B96" s="19"/>
      <c r="C96" s="39"/>
      <c r="D96" s="57"/>
    </row>
    <row r="97" spans="1:4" ht="19.5">
      <c r="A97" s="48" t="s">
        <v>78</v>
      </c>
      <c r="B97" s="20"/>
      <c r="C97" s="140"/>
      <c r="D97" s="60">
        <f>SUM(D91:D96)</f>
        <v>1267600</v>
      </c>
    </row>
    <row r="98" spans="1:4" ht="19.5">
      <c r="A98" s="51" t="s">
        <v>170</v>
      </c>
      <c r="B98" s="52"/>
      <c r="C98" s="59" t="s">
        <v>103</v>
      </c>
      <c r="D98" s="60">
        <f>D86+D97</f>
        <v>25272429.47</v>
      </c>
    </row>
  </sheetData>
  <sheetProtection/>
  <mergeCells count="3">
    <mergeCell ref="A1:D1"/>
    <mergeCell ref="A2:D2"/>
    <mergeCell ref="A3:D3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9.00390625" style="14" customWidth="1"/>
    <col min="2" max="2" width="49.8515625" style="14" customWidth="1"/>
    <col min="3" max="6" width="15.00390625" style="14" customWidth="1"/>
    <col min="7" max="16384" width="9.00390625" style="14" customWidth="1"/>
  </cols>
  <sheetData>
    <row r="1" spans="1:6" ht="25.5">
      <c r="A1" s="61"/>
      <c r="B1" s="62"/>
      <c r="C1" s="62"/>
      <c r="D1" s="63"/>
      <c r="E1" s="63"/>
      <c r="F1" s="141" t="s">
        <v>28</v>
      </c>
    </row>
    <row r="2" spans="1:6" ht="25.5">
      <c r="A2" s="61"/>
      <c r="B2" s="62"/>
      <c r="C2" s="62"/>
      <c r="D2" s="63"/>
      <c r="E2" s="63"/>
      <c r="F2" s="61"/>
    </row>
    <row r="3" spans="1:6" ht="27.75">
      <c r="A3" s="192" t="s">
        <v>29</v>
      </c>
      <c r="B3" s="192"/>
      <c r="C3" s="192"/>
      <c r="D3" s="192"/>
      <c r="E3" s="192"/>
      <c r="F3" s="192"/>
    </row>
    <row r="4" spans="1:6" ht="27.75">
      <c r="A4" s="192" t="s">
        <v>30</v>
      </c>
      <c r="B4" s="192"/>
      <c r="C4" s="192"/>
      <c r="D4" s="192"/>
      <c r="E4" s="192"/>
      <c r="F4" s="192"/>
    </row>
    <row r="5" spans="1:6" ht="27.75">
      <c r="A5" s="192" t="s">
        <v>234</v>
      </c>
      <c r="B5" s="192"/>
      <c r="C5" s="192"/>
      <c r="D5" s="192"/>
      <c r="E5" s="192"/>
      <c r="F5" s="192"/>
    </row>
    <row r="6" spans="1:6" ht="25.5">
      <c r="A6" s="64" t="s">
        <v>31</v>
      </c>
      <c r="B6" s="64" t="s">
        <v>1</v>
      </c>
      <c r="C6" s="142" t="s">
        <v>32</v>
      </c>
      <c r="D6" s="65" t="s">
        <v>138</v>
      </c>
      <c r="E6" s="65" t="s">
        <v>139</v>
      </c>
      <c r="F6" s="64" t="s">
        <v>33</v>
      </c>
    </row>
    <row r="7" spans="1:6" ht="25.5">
      <c r="A7" s="66">
        <v>1</v>
      </c>
      <c r="B7" s="210" t="s">
        <v>34</v>
      </c>
      <c r="C7" s="67">
        <v>14919.7</v>
      </c>
      <c r="D7" s="143"/>
      <c r="E7" s="144"/>
      <c r="F7" s="68">
        <f aca="true" t="shared" si="0" ref="F7:F15">C7+D7-E7</f>
        <v>14919.7</v>
      </c>
    </row>
    <row r="8" spans="1:6" ht="25.5">
      <c r="A8" s="69">
        <v>2</v>
      </c>
      <c r="B8" s="211" t="s">
        <v>35</v>
      </c>
      <c r="C8" s="70">
        <v>17903.64</v>
      </c>
      <c r="D8" s="145"/>
      <c r="E8" s="146"/>
      <c r="F8" s="71">
        <f t="shared" si="0"/>
        <v>17903.64</v>
      </c>
    </row>
    <row r="9" spans="1:6" ht="25.5">
      <c r="A9" s="69">
        <v>3</v>
      </c>
      <c r="B9" s="211" t="s">
        <v>36</v>
      </c>
      <c r="C9" s="70">
        <v>719535.25</v>
      </c>
      <c r="D9" s="145"/>
      <c r="E9" s="146">
        <v>7370</v>
      </c>
      <c r="F9" s="71">
        <f t="shared" si="0"/>
        <v>712165.25</v>
      </c>
    </row>
    <row r="10" spans="1:6" ht="25.5">
      <c r="A10" s="69">
        <v>4</v>
      </c>
      <c r="B10" s="211" t="s">
        <v>37</v>
      </c>
      <c r="C10" s="70">
        <v>19446.27</v>
      </c>
      <c r="D10" s="145">
        <v>5644.17</v>
      </c>
      <c r="E10" s="146">
        <v>19446.27</v>
      </c>
      <c r="F10" s="71">
        <f t="shared" si="0"/>
        <v>5644.170000000002</v>
      </c>
    </row>
    <row r="11" spans="1:6" ht="25.5">
      <c r="A11" s="69">
        <v>5</v>
      </c>
      <c r="B11" s="211" t="s">
        <v>38</v>
      </c>
      <c r="C11" s="70">
        <v>11535.78</v>
      </c>
      <c r="D11" s="145">
        <v>151.37</v>
      </c>
      <c r="E11" s="146">
        <v>11683.18</v>
      </c>
      <c r="F11" s="71">
        <f t="shared" si="0"/>
        <v>3.970000000001164</v>
      </c>
    </row>
    <row r="12" spans="1:6" ht="25.5">
      <c r="A12" s="69">
        <v>6</v>
      </c>
      <c r="B12" s="211" t="s">
        <v>235</v>
      </c>
      <c r="C12" s="70">
        <f>'[1]เม.ย.'!F12</f>
        <v>0</v>
      </c>
      <c r="D12" s="145"/>
      <c r="E12" s="146"/>
      <c r="F12" s="71">
        <f t="shared" si="0"/>
        <v>0</v>
      </c>
    </row>
    <row r="13" spans="1:6" ht="25.5">
      <c r="A13" s="69">
        <v>7</v>
      </c>
      <c r="B13" s="211" t="s">
        <v>140</v>
      </c>
      <c r="C13" s="70">
        <f>'[1]เม.ย.'!F13</f>
        <v>5.22</v>
      </c>
      <c r="D13" s="145"/>
      <c r="E13" s="146"/>
      <c r="F13" s="71">
        <f t="shared" si="0"/>
        <v>5.22</v>
      </c>
    </row>
    <row r="14" spans="1:6" ht="25.5">
      <c r="A14" s="69">
        <v>8</v>
      </c>
      <c r="B14" s="211" t="s">
        <v>39</v>
      </c>
      <c r="C14" s="70">
        <v>12959</v>
      </c>
      <c r="D14" s="145">
        <v>12959</v>
      </c>
      <c r="E14" s="146">
        <v>12959</v>
      </c>
      <c r="F14" s="71">
        <f t="shared" si="0"/>
        <v>12959</v>
      </c>
    </row>
    <row r="15" spans="1:6" ht="25.5">
      <c r="A15" s="212">
        <v>9</v>
      </c>
      <c r="B15" s="213" t="s">
        <v>236</v>
      </c>
      <c r="C15" s="147">
        <f>'[1]เม.ย.'!F15</f>
        <v>0</v>
      </c>
      <c r="D15" s="148">
        <v>30000</v>
      </c>
      <c r="E15" s="214"/>
      <c r="F15" s="215">
        <f t="shared" si="0"/>
        <v>30000</v>
      </c>
    </row>
    <row r="16" spans="1:6" ht="26.25" thickBot="1">
      <c r="A16" s="216" t="s">
        <v>40</v>
      </c>
      <c r="B16" s="216"/>
      <c r="C16" s="149">
        <f>SUM(C7:C15)</f>
        <v>796304.86</v>
      </c>
      <c r="D16" s="149">
        <f>SUM(D7:D15)</f>
        <v>48754.54</v>
      </c>
      <c r="E16" s="149">
        <f>SUM(E7:E15)</f>
        <v>51458.45</v>
      </c>
      <c r="F16" s="149">
        <f>SUM(F7:F15)</f>
        <v>793600.95</v>
      </c>
    </row>
    <row r="17" spans="1:6" ht="26.25" thickTop="1">
      <c r="A17" s="61"/>
      <c r="B17" s="62"/>
      <c r="C17" s="62"/>
      <c r="D17" s="63"/>
      <c r="E17" s="63"/>
      <c r="F17" s="62"/>
    </row>
  </sheetData>
  <sheetProtection/>
  <mergeCells count="4">
    <mergeCell ref="A3:F3"/>
    <mergeCell ref="A4:F4"/>
    <mergeCell ref="A5:F5"/>
    <mergeCell ref="A16:B16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9.140625" style="15" bestFit="1" customWidth="1"/>
    <col min="2" max="2" width="51.57421875" style="0" customWidth="1"/>
    <col min="3" max="3" width="17.57421875" style="0" customWidth="1"/>
    <col min="4" max="4" width="14.140625" style="0" customWidth="1"/>
    <col min="5" max="5" width="12.57421875" style="0" customWidth="1"/>
    <col min="6" max="6" width="13.8515625" style="0" customWidth="1"/>
    <col min="7" max="7" width="10.421875" style="0" customWidth="1"/>
  </cols>
  <sheetData>
    <row r="1" spans="1:7" ht="21">
      <c r="A1" s="72"/>
      <c r="B1" s="72"/>
      <c r="C1" s="72"/>
      <c r="D1" s="72"/>
      <c r="E1" s="72"/>
      <c r="F1" s="193" t="s">
        <v>171</v>
      </c>
      <c r="G1" s="193"/>
    </row>
    <row r="2" spans="1:7" ht="26.25">
      <c r="A2" s="194" t="s">
        <v>172</v>
      </c>
      <c r="B2" s="194"/>
      <c r="C2" s="194"/>
      <c r="D2" s="194"/>
      <c r="E2" s="194"/>
      <c r="F2" s="194"/>
      <c r="G2" s="194"/>
    </row>
    <row r="3" spans="1:7" ht="21">
      <c r="A3" s="187" t="s">
        <v>104</v>
      </c>
      <c r="B3" s="187"/>
      <c r="C3" s="187"/>
      <c r="D3" s="187"/>
      <c r="E3" s="187"/>
      <c r="F3" s="187"/>
      <c r="G3" s="187"/>
    </row>
    <row r="4" spans="1:7" ht="21">
      <c r="A4" s="188" t="s">
        <v>234</v>
      </c>
      <c r="B4" s="188"/>
      <c r="C4" s="188"/>
      <c r="D4" s="188"/>
      <c r="E4" s="188"/>
      <c r="F4" s="188"/>
      <c r="G4" s="188"/>
    </row>
    <row r="5" spans="1:7" ht="21">
      <c r="A5" s="86" t="s">
        <v>31</v>
      </c>
      <c r="B5" s="170" t="s">
        <v>1</v>
      </c>
      <c r="C5" s="86" t="s">
        <v>141</v>
      </c>
      <c r="D5" s="171" t="s">
        <v>73</v>
      </c>
      <c r="E5" s="86" t="s">
        <v>105</v>
      </c>
      <c r="F5" s="86" t="s">
        <v>106</v>
      </c>
      <c r="G5" s="150" t="s">
        <v>107</v>
      </c>
    </row>
    <row r="6" spans="1:7" ht="21">
      <c r="A6" s="87"/>
      <c r="B6" s="151"/>
      <c r="C6" s="152" t="s">
        <v>173</v>
      </c>
      <c r="D6" s="153"/>
      <c r="E6" s="111"/>
      <c r="F6" s="154"/>
      <c r="G6" s="155"/>
    </row>
    <row r="7" spans="1:7" ht="21">
      <c r="A7" s="75">
        <v>1</v>
      </c>
      <c r="B7" s="156" t="s">
        <v>174</v>
      </c>
      <c r="C7" s="126"/>
      <c r="D7" s="76"/>
      <c r="E7" s="77"/>
      <c r="F7" s="157">
        <f>C7+D7-E7</f>
        <v>0</v>
      </c>
      <c r="G7" s="217"/>
    </row>
    <row r="8" spans="1:7" ht="21">
      <c r="A8" s="75">
        <v>2</v>
      </c>
      <c r="B8" s="156" t="s">
        <v>175</v>
      </c>
      <c r="C8" s="77"/>
      <c r="D8" s="76">
        <v>42780</v>
      </c>
      <c r="E8" s="77">
        <v>15185</v>
      </c>
      <c r="F8" s="157">
        <f>C8+D8-E8</f>
        <v>27595</v>
      </c>
      <c r="G8" s="218"/>
    </row>
    <row r="9" spans="1:7" ht="21">
      <c r="A9" s="75">
        <v>3</v>
      </c>
      <c r="B9" s="156" t="s">
        <v>176</v>
      </c>
      <c r="C9" s="77"/>
      <c r="D9" s="76"/>
      <c r="E9" s="77"/>
      <c r="F9" s="157">
        <f aca="true" t="shared" si="0" ref="F9:F20">C9+D9-E9</f>
        <v>0</v>
      </c>
      <c r="G9" s="218"/>
    </row>
    <row r="10" spans="1:7" ht="21">
      <c r="A10" s="75">
        <v>4</v>
      </c>
      <c r="B10" s="156" t="s">
        <v>177</v>
      </c>
      <c r="C10" s="77"/>
      <c r="D10" s="76">
        <v>4657000</v>
      </c>
      <c r="E10" s="77">
        <v>2327800</v>
      </c>
      <c r="F10" s="157">
        <f t="shared" si="0"/>
        <v>2329200</v>
      </c>
      <c r="G10" s="79"/>
    </row>
    <row r="11" spans="1:7" ht="21">
      <c r="A11" s="75">
        <v>5</v>
      </c>
      <c r="B11" s="156" t="s">
        <v>178</v>
      </c>
      <c r="C11" s="77"/>
      <c r="D11" s="76">
        <v>1327200</v>
      </c>
      <c r="E11" s="77">
        <v>711200</v>
      </c>
      <c r="F11" s="157">
        <f t="shared" si="0"/>
        <v>616000</v>
      </c>
      <c r="G11" s="79"/>
    </row>
    <row r="12" spans="1:7" ht="21">
      <c r="A12" s="75">
        <v>6</v>
      </c>
      <c r="B12" s="156" t="s">
        <v>179</v>
      </c>
      <c r="C12" s="77"/>
      <c r="D12" s="76">
        <v>337300</v>
      </c>
      <c r="E12" s="77">
        <v>161910</v>
      </c>
      <c r="F12" s="157">
        <f t="shared" si="0"/>
        <v>175390</v>
      </c>
      <c r="G12" s="218"/>
    </row>
    <row r="13" spans="1:7" ht="21">
      <c r="A13" s="75">
        <v>7</v>
      </c>
      <c r="B13" s="156" t="s">
        <v>180</v>
      </c>
      <c r="C13" s="77">
        <v>131880</v>
      </c>
      <c r="D13" s="76"/>
      <c r="E13" s="77">
        <v>26570</v>
      </c>
      <c r="F13" s="157">
        <f t="shared" si="0"/>
        <v>105310</v>
      </c>
      <c r="G13" s="218"/>
    </row>
    <row r="14" spans="1:7" ht="21">
      <c r="A14" s="75">
        <v>8</v>
      </c>
      <c r="B14" s="156" t="s">
        <v>181</v>
      </c>
      <c r="C14" s="77"/>
      <c r="D14" s="76">
        <v>192000</v>
      </c>
      <c r="E14" s="77"/>
      <c r="F14" s="157">
        <f t="shared" si="0"/>
        <v>192000</v>
      </c>
      <c r="G14" s="218"/>
    </row>
    <row r="15" spans="1:7" ht="21">
      <c r="A15" s="75">
        <v>9</v>
      </c>
      <c r="B15" s="156" t="s">
        <v>182</v>
      </c>
      <c r="C15" s="77"/>
      <c r="D15" s="76"/>
      <c r="E15" s="77"/>
      <c r="F15" s="157">
        <f t="shared" si="0"/>
        <v>0</v>
      </c>
      <c r="G15" s="78"/>
    </row>
    <row r="16" spans="1:7" ht="21">
      <c r="A16" s="75">
        <v>10</v>
      </c>
      <c r="B16" s="156" t="s">
        <v>183</v>
      </c>
      <c r="C16" s="77"/>
      <c r="D16" s="76"/>
      <c r="E16" s="77"/>
      <c r="F16" s="157">
        <f t="shared" si="0"/>
        <v>0</v>
      </c>
      <c r="G16" s="78"/>
    </row>
    <row r="17" spans="1:7" ht="21">
      <c r="A17" s="75">
        <v>11</v>
      </c>
      <c r="B17" s="156" t="s">
        <v>184</v>
      </c>
      <c r="C17" s="77"/>
      <c r="D17" s="76"/>
      <c r="E17" s="77"/>
      <c r="F17" s="157">
        <f t="shared" si="0"/>
        <v>0</v>
      </c>
      <c r="G17" s="78"/>
    </row>
    <row r="18" spans="1:7" ht="21">
      <c r="A18" s="75">
        <v>12</v>
      </c>
      <c r="B18" s="156" t="s">
        <v>185</v>
      </c>
      <c r="C18" s="77"/>
      <c r="D18" s="76"/>
      <c r="E18" s="77"/>
      <c r="F18" s="157">
        <f t="shared" si="0"/>
        <v>0</v>
      </c>
      <c r="G18" s="78"/>
    </row>
    <row r="19" spans="1:7" ht="21">
      <c r="A19" s="75">
        <v>13</v>
      </c>
      <c r="B19" s="156" t="s">
        <v>237</v>
      </c>
      <c r="C19" s="77"/>
      <c r="D19" s="76"/>
      <c r="E19" s="77"/>
      <c r="F19" s="157">
        <f t="shared" si="0"/>
        <v>0</v>
      </c>
      <c r="G19" s="78"/>
    </row>
    <row r="20" spans="1:7" ht="21">
      <c r="A20" s="75">
        <v>14</v>
      </c>
      <c r="B20" s="156" t="s">
        <v>238</v>
      </c>
      <c r="C20" s="77"/>
      <c r="D20" s="76"/>
      <c r="E20" s="77"/>
      <c r="F20" s="157">
        <f t="shared" si="0"/>
        <v>0</v>
      </c>
      <c r="G20" s="78"/>
    </row>
    <row r="21" spans="1:7" ht="21">
      <c r="A21" s="75"/>
      <c r="B21" s="103"/>
      <c r="C21" s="77"/>
      <c r="D21" s="76"/>
      <c r="E21" s="77"/>
      <c r="F21" s="157"/>
      <c r="G21" s="80"/>
    </row>
    <row r="22" spans="1:7" ht="21.75" thickBot="1">
      <c r="A22" s="81"/>
      <c r="B22" s="158" t="s">
        <v>78</v>
      </c>
      <c r="C22" s="159">
        <f>SUM(C7:C21)</f>
        <v>131880</v>
      </c>
      <c r="D22" s="160">
        <f>SUM(D7:D21)</f>
        <v>6556280</v>
      </c>
      <c r="E22" s="82">
        <f>SUM(E7:E21)</f>
        <v>3242665</v>
      </c>
      <c r="F22" s="82">
        <f>SUM(F7:F21)</f>
        <v>3445495</v>
      </c>
      <c r="G22" s="161"/>
    </row>
    <row r="23" spans="1:7" ht="19.5" thickTop="1">
      <c r="A23" s="83"/>
      <c r="B23" s="84"/>
      <c r="C23" s="84"/>
      <c r="D23" s="84"/>
      <c r="E23" s="84"/>
      <c r="F23" s="84"/>
      <c r="G23" s="72"/>
    </row>
  </sheetData>
  <sheetProtection/>
  <mergeCells count="4">
    <mergeCell ref="F1:G1"/>
    <mergeCell ref="A2:G2"/>
    <mergeCell ref="A3:G3"/>
    <mergeCell ref="A4:G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3.140625" style="0" customWidth="1"/>
    <col min="2" max="2" width="14.140625" style="0" customWidth="1"/>
    <col min="3" max="3" width="30.57421875" style="0" customWidth="1"/>
    <col min="4" max="4" width="13.57421875" style="0" customWidth="1"/>
    <col min="5" max="5" width="17.421875" style="0" bestFit="1" customWidth="1"/>
    <col min="7" max="7" width="12.7109375" style="0" customWidth="1"/>
  </cols>
  <sheetData>
    <row r="1" spans="1:7" ht="21">
      <c r="A1" s="187" t="s">
        <v>41</v>
      </c>
      <c r="B1" s="187"/>
      <c r="C1" s="187"/>
      <c r="D1" s="187"/>
      <c r="E1" s="187"/>
      <c r="F1" s="187"/>
      <c r="G1" s="187"/>
    </row>
    <row r="2" spans="1:7" ht="21">
      <c r="A2" s="187" t="s">
        <v>239</v>
      </c>
      <c r="B2" s="187"/>
      <c r="C2" s="187"/>
      <c r="D2" s="187"/>
      <c r="E2" s="187"/>
      <c r="F2" s="187"/>
      <c r="G2" s="187"/>
    </row>
    <row r="3" spans="1:7" ht="21">
      <c r="A3" s="187" t="s">
        <v>240</v>
      </c>
      <c r="B3" s="187"/>
      <c r="C3" s="187"/>
      <c r="D3" s="187"/>
      <c r="E3" s="187"/>
      <c r="F3" s="187"/>
      <c r="G3" s="187"/>
    </row>
    <row r="4" spans="1:7" ht="21">
      <c r="A4" s="113"/>
      <c r="B4" s="113"/>
      <c r="C4" s="113"/>
      <c r="D4" s="113"/>
      <c r="E4" s="113"/>
      <c r="F4" s="113"/>
      <c r="G4" s="113"/>
    </row>
    <row r="5" spans="1:7" ht="21">
      <c r="A5" s="201" t="s">
        <v>42</v>
      </c>
      <c r="B5" s="202"/>
      <c r="C5" s="202"/>
      <c r="D5" s="203"/>
      <c r="E5" s="198" t="s">
        <v>1</v>
      </c>
      <c r="F5" s="86"/>
      <c r="G5" s="73" t="s">
        <v>43</v>
      </c>
    </row>
    <row r="6" spans="1:7" ht="21">
      <c r="A6" s="106" t="s">
        <v>44</v>
      </c>
      <c r="B6" s="86" t="s">
        <v>186</v>
      </c>
      <c r="C6" s="204" t="s">
        <v>187</v>
      </c>
      <c r="D6" s="86" t="s">
        <v>45</v>
      </c>
      <c r="E6" s="199"/>
      <c r="F6" s="74" t="s">
        <v>46</v>
      </c>
      <c r="G6" s="74" t="s">
        <v>45</v>
      </c>
    </row>
    <row r="7" spans="1:7" ht="21">
      <c r="A7" s="106" t="s">
        <v>6</v>
      </c>
      <c r="B7" s="74" t="s">
        <v>188</v>
      </c>
      <c r="C7" s="205"/>
      <c r="D7" s="74" t="s">
        <v>6</v>
      </c>
      <c r="E7" s="199"/>
      <c r="F7" s="74" t="s">
        <v>5</v>
      </c>
      <c r="G7" s="74" t="s">
        <v>6</v>
      </c>
    </row>
    <row r="8" spans="1:7" ht="21">
      <c r="A8" s="108"/>
      <c r="B8" s="87"/>
      <c r="C8" s="206"/>
      <c r="D8" s="87"/>
      <c r="E8" s="200"/>
      <c r="F8" s="87"/>
      <c r="G8" s="87"/>
    </row>
    <row r="9" spans="1:7" ht="21">
      <c r="A9" s="89"/>
      <c r="B9" s="89"/>
      <c r="C9" s="89"/>
      <c r="D9" s="77">
        <v>60690429.27</v>
      </c>
      <c r="E9" s="162" t="s">
        <v>47</v>
      </c>
      <c r="F9" s="93"/>
      <c r="G9" s="91">
        <v>57102554.96</v>
      </c>
    </row>
    <row r="10" spans="1:7" ht="21">
      <c r="A10" s="89"/>
      <c r="B10" s="89"/>
      <c r="C10" s="89"/>
      <c r="D10" s="90"/>
      <c r="E10" s="163" t="s">
        <v>48</v>
      </c>
      <c r="F10" s="93"/>
      <c r="G10" s="90"/>
    </row>
    <row r="11" spans="1:7" ht="21">
      <c r="A11" s="77">
        <v>785000</v>
      </c>
      <c r="B11" s="77"/>
      <c r="C11" s="77">
        <f>A11+B11</f>
        <v>785000</v>
      </c>
      <c r="D11" s="91">
        <v>750295</v>
      </c>
      <c r="E11" s="156" t="s">
        <v>49</v>
      </c>
      <c r="F11" s="93" t="s">
        <v>189</v>
      </c>
      <c r="G11" s="91">
        <v>11567</v>
      </c>
    </row>
    <row r="12" spans="1:7" ht="21">
      <c r="A12" s="77">
        <v>564000</v>
      </c>
      <c r="B12" s="77"/>
      <c r="C12" s="77">
        <f>A12+B12</f>
        <v>564000</v>
      </c>
      <c r="D12" s="77">
        <v>1072592</v>
      </c>
      <c r="E12" s="156" t="s">
        <v>50</v>
      </c>
      <c r="F12" s="93" t="s">
        <v>190</v>
      </c>
      <c r="G12" s="91">
        <v>41551</v>
      </c>
    </row>
    <row r="13" spans="1:7" ht="21">
      <c r="A13" s="77">
        <v>550500</v>
      </c>
      <c r="B13" s="77"/>
      <c r="C13" s="77">
        <f>A13+B13</f>
        <v>550500</v>
      </c>
      <c r="D13" s="94">
        <v>564251.37</v>
      </c>
      <c r="E13" s="156" t="s">
        <v>51</v>
      </c>
      <c r="F13" s="93" t="s">
        <v>191</v>
      </c>
      <c r="G13" s="91">
        <v>131665.73</v>
      </c>
    </row>
    <row r="14" spans="1:7" ht="21">
      <c r="A14" s="77">
        <v>419000</v>
      </c>
      <c r="B14" s="77"/>
      <c r="C14" s="77">
        <f>A14+B14</f>
        <v>419000</v>
      </c>
      <c r="D14" s="94">
        <v>144650</v>
      </c>
      <c r="E14" s="156" t="s">
        <v>52</v>
      </c>
      <c r="F14" s="93" t="s">
        <v>192</v>
      </c>
      <c r="G14" s="91">
        <v>25500</v>
      </c>
    </row>
    <row r="15" spans="1:7" ht="21">
      <c r="A15" s="95">
        <v>21936000</v>
      </c>
      <c r="B15" s="95"/>
      <c r="C15" s="77">
        <f>A15+B15</f>
        <v>21936000</v>
      </c>
      <c r="D15" s="96">
        <v>18306570.39</v>
      </c>
      <c r="E15" s="164" t="s">
        <v>53</v>
      </c>
      <c r="F15" s="98" t="s">
        <v>193</v>
      </c>
      <c r="G15" s="91">
        <v>2335102.71</v>
      </c>
    </row>
    <row r="16" spans="1:7" ht="21">
      <c r="A16" s="95">
        <v>19060000</v>
      </c>
      <c r="B16" s="95"/>
      <c r="C16" s="77">
        <f>A16+B16</f>
        <v>19060000</v>
      </c>
      <c r="D16" s="94">
        <v>16676428</v>
      </c>
      <c r="E16" s="156" t="s">
        <v>54</v>
      </c>
      <c r="F16" s="93" t="s">
        <v>194</v>
      </c>
      <c r="G16" s="91">
        <v>1442967</v>
      </c>
    </row>
    <row r="17" spans="1:7" ht="21">
      <c r="A17" s="95"/>
      <c r="B17" s="219"/>
      <c r="C17" s="77"/>
      <c r="D17" s="165">
        <v>1422621.87</v>
      </c>
      <c r="E17" s="156" t="s">
        <v>55</v>
      </c>
      <c r="F17" s="101">
        <v>215999</v>
      </c>
      <c r="G17" s="91">
        <v>48754.54</v>
      </c>
    </row>
    <row r="18" spans="1:7" ht="21">
      <c r="A18" s="89"/>
      <c r="B18" s="103"/>
      <c r="C18" s="89"/>
      <c r="D18" s="165">
        <v>27534321.47</v>
      </c>
      <c r="E18" s="156" t="s">
        <v>16</v>
      </c>
      <c r="F18" s="93" t="s">
        <v>195</v>
      </c>
      <c r="G18" s="91">
        <v>6556280</v>
      </c>
    </row>
    <row r="19" spans="1:7" ht="21">
      <c r="A19" s="89"/>
      <c r="B19" s="103"/>
      <c r="C19" s="89"/>
      <c r="D19" s="165"/>
      <c r="E19" s="156" t="s">
        <v>26</v>
      </c>
      <c r="F19" s="101">
        <v>211000</v>
      </c>
      <c r="G19" s="91"/>
    </row>
    <row r="20" spans="1:7" ht="21">
      <c r="A20" s="89"/>
      <c r="B20" s="103"/>
      <c r="C20" s="89"/>
      <c r="D20" s="165"/>
      <c r="E20" s="156" t="s">
        <v>56</v>
      </c>
      <c r="F20" s="101">
        <v>212000</v>
      </c>
      <c r="G20" s="91"/>
    </row>
    <row r="21" spans="1:7" ht="21">
      <c r="A21" s="89"/>
      <c r="B21" s="103"/>
      <c r="C21" s="89"/>
      <c r="D21" s="166">
        <v>7626845.68</v>
      </c>
      <c r="E21" s="156" t="s">
        <v>12</v>
      </c>
      <c r="F21" s="75">
        <v>113700</v>
      </c>
      <c r="G21" s="91">
        <v>3216695</v>
      </c>
    </row>
    <row r="22" spans="1:7" ht="21">
      <c r="A22" s="89"/>
      <c r="B22" s="103"/>
      <c r="C22" s="89"/>
      <c r="D22" s="166">
        <v>324768</v>
      </c>
      <c r="E22" s="156" t="s">
        <v>13</v>
      </c>
      <c r="F22" s="93" t="s">
        <v>147</v>
      </c>
      <c r="G22" s="91">
        <v>40880</v>
      </c>
    </row>
    <row r="23" spans="1:7" ht="21">
      <c r="A23" s="89"/>
      <c r="B23" s="103"/>
      <c r="C23" s="89"/>
      <c r="D23" s="167"/>
      <c r="E23" s="156" t="s">
        <v>57</v>
      </c>
      <c r="F23" s="75">
        <v>214000</v>
      </c>
      <c r="G23" s="91"/>
    </row>
    <row r="24" spans="1:7" ht="21">
      <c r="A24" s="89"/>
      <c r="B24" s="103"/>
      <c r="C24" s="89"/>
      <c r="D24" s="167">
        <v>3000</v>
      </c>
      <c r="E24" s="156" t="s">
        <v>196</v>
      </c>
      <c r="F24" s="75">
        <v>113301</v>
      </c>
      <c r="G24" s="91"/>
    </row>
    <row r="25" spans="1:7" ht="21">
      <c r="A25" s="89"/>
      <c r="B25" s="103"/>
      <c r="C25" s="89"/>
      <c r="D25" s="167">
        <v>532</v>
      </c>
      <c r="E25" s="156" t="s">
        <v>58</v>
      </c>
      <c r="F25" s="93" t="s">
        <v>197</v>
      </c>
      <c r="G25" s="91"/>
    </row>
    <row r="26" spans="1:7" ht="21">
      <c r="A26" s="89"/>
      <c r="B26" s="103"/>
      <c r="C26" s="89"/>
      <c r="D26" s="167">
        <v>100</v>
      </c>
      <c r="E26" s="156" t="s">
        <v>198</v>
      </c>
      <c r="F26" s="93" t="s">
        <v>199</v>
      </c>
      <c r="G26" s="91"/>
    </row>
    <row r="27" spans="1:7" ht="21">
      <c r="A27" s="89"/>
      <c r="B27" s="103"/>
      <c r="C27" s="89"/>
      <c r="D27" s="167">
        <v>877493.68</v>
      </c>
      <c r="E27" s="156" t="s">
        <v>8</v>
      </c>
      <c r="F27" s="75">
        <v>310000</v>
      </c>
      <c r="G27" s="91">
        <v>3444</v>
      </c>
    </row>
    <row r="28" spans="1:7" ht="21">
      <c r="A28" s="89"/>
      <c r="B28" s="103"/>
      <c r="C28" s="89"/>
      <c r="D28" s="167">
        <v>47200</v>
      </c>
      <c r="E28" s="156" t="s">
        <v>200</v>
      </c>
      <c r="F28" s="89"/>
      <c r="G28" s="91">
        <v>550</v>
      </c>
    </row>
    <row r="29" spans="1:7" ht="21">
      <c r="A29" s="89"/>
      <c r="B29" s="103"/>
      <c r="C29" s="89"/>
      <c r="D29" s="167">
        <v>841.03</v>
      </c>
      <c r="E29" s="168" t="s">
        <v>201</v>
      </c>
      <c r="F29" s="89"/>
      <c r="G29" s="91"/>
    </row>
    <row r="30" spans="1:7" ht="21">
      <c r="A30" s="89"/>
      <c r="B30" s="103"/>
      <c r="C30" s="89"/>
      <c r="D30" s="167">
        <v>1643000</v>
      </c>
      <c r="E30" s="156" t="s">
        <v>202</v>
      </c>
      <c r="F30" s="89"/>
      <c r="G30" s="91"/>
    </row>
    <row r="31" spans="1:7" ht="21">
      <c r="A31" s="89"/>
      <c r="B31" s="103"/>
      <c r="C31" s="89"/>
      <c r="D31" s="167"/>
      <c r="E31" s="156"/>
      <c r="F31" s="89"/>
      <c r="G31" s="94"/>
    </row>
    <row r="32" spans="1:7" ht="21">
      <c r="A32" s="89"/>
      <c r="B32" s="103"/>
      <c r="C32" s="89"/>
      <c r="D32" s="167"/>
      <c r="E32" s="156"/>
      <c r="F32" s="89"/>
      <c r="G32" s="94"/>
    </row>
    <row r="33" spans="1:7" ht="21">
      <c r="A33" s="89"/>
      <c r="B33" s="103"/>
      <c r="C33" s="89"/>
      <c r="D33" s="167"/>
      <c r="E33" s="156"/>
      <c r="F33" s="89"/>
      <c r="G33" s="94"/>
    </row>
    <row r="34" spans="1:7" ht="21">
      <c r="A34" s="89"/>
      <c r="B34" s="103"/>
      <c r="C34" s="89"/>
      <c r="D34" s="167"/>
      <c r="E34" s="156"/>
      <c r="F34" s="89"/>
      <c r="G34" s="94"/>
    </row>
    <row r="35" spans="1:7" ht="21">
      <c r="A35" s="89"/>
      <c r="B35" s="103"/>
      <c r="C35" s="89"/>
      <c r="D35" s="167"/>
      <c r="E35" s="156"/>
      <c r="F35" s="89"/>
      <c r="G35" s="94"/>
    </row>
    <row r="36" spans="1:7" ht="21">
      <c r="A36" s="89"/>
      <c r="B36" s="103"/>
      <c r="C36" s="89"/>
      <c r="D36" s="167"/>
      <c r="E36" s="156"/>
      <c r="F36" s="89"/>
      <c r="G36" s="94"/>
    </row>
    <row r="37" spans="1:7" ht="21">
      <c r="A37" s="89"/>
      <c r="B37" s="103"/>
      <c r="C37" s="89"/>
      <c r="D37" s="167"/>
      <c r="E37" s="156"/>
      <c r="F37" s="89"/>
      <c r="G37" s="94"/>
    </row>
    <row r="38" spans="1:7" ht="21">
      <c r="A38" s="89"/>
      <c r="B38" s="103"/>
      <c r="C38" s="89"/>
      <c r="D38" s="167"/>
      <c r="E38" s="156"/>
      <c r="F38" s="89"/>
      <c r="G38" s="94"/>
    </row>
    <row r="39" spans="1:7" ht="21">
      <c r="A39" s="89"/>
      <c r="B39" s="103"/>
      <c r="C39" s="89"/>
      <c r="D39" s="167"/>
      <c r="E39" s="156"/>
      <c r="F39" s="89"/>
      <c r="G39" s="94"/>
    </row>
    <row r="40" spans="1:7" ht="21">
      <c r="A40" s="89"/>
      <c r="B40" s="103"/>
      <c r="C40" s="89"/>
      <c r="D40" s="167"/>
      <c r="E40" s="156"/>
      <c r="F40" s="89"/>
      <c r="G40" s="94"/>
    </row>
    <row r="41" spans="1:7" ht="21">
      <c r="A41" s="89"/>
      <c r="B41" s="103"/>
      <c r="C41" s="89"/>
      <c r="D41" s="167"/>
      <c r="E41" s="156"/>
      <c r="F41" s="89"/>
      <c r="G41" s="94"/>
    </row>
    <row r="42" spans="1:7" ht="21">
      <c r="A42" s="89"/>
      <c r="B42" s="103"/>
      <c r="C42" s="89"/>
      <c r="D42" s="167"/>
      <c r="E42" s="156"/>
      <c r="F42" s="89"/>
      <c r="G42" s="94"/>
    </row>
    <row r="43" spans="1:7" ht="21">
      <c r="A43" s="89"/>
      <c r="B43" s="103"/>
      <c r="C43" s="89"/>
      <c r="D43" s="167"/>
      <c r="E43" s="156"/>
      <c r="F43" s="89"/>
      <c r="G43" s="94"/>
    </row>
    <row r="44" spans="1:7" ht="21">
      <c r="A44" s="89"/>
      <c r="B44" s="103"/>
      <c r="C44" s="89"/>
      <c r="D44" s="167"/>
      <c r="E44" s="156"/>
      <c r="F44" s="89"/>
      <c r="G44" s="94"/>
    </row>
    <row r="45" spans="1:7" ht="21">
      <c r="A45" s="89"/>
      <c r="B45" s="103"/>
      <c r="C45" s="89"/>
      <c r="D45" s="167"/>
      <c r="E45" s="156"/>
      <c r="F45" s="89"/>
      <c r="G45" s="94"/>
    </row>
    <row r="46" spans="1:7" ht="21">
      <c r="A46" s="89"/>
      <c r="B46" s="103"/>
      <c r="C46" s="89"/>
      <c r="D46" s="167"/>
      <c r="E46" s="156"/>
      <c r="F46" s="89"/>
      <c r="G46" s="94"/>
    </row>
    <row r="47" spans="1:7" ht="21">
      <c r="A47" s="89"/>
      <c r="B47" s="103"/>
      <c r="C47" s="89"/>
      <c r="D47" s="167"/>
      <c r="E47" s="156"/>
      <c r="F47" s="89"/>
      <c r="G47" s="94"/>
    </row>
    <row r="48" spans="1:7" ht="21">
      <c r="A48" s="89"/>
      <c r="B48" s="103"/>
      <c r="C48" s="89"/>
      <c r="D48" s="167"/>
      <c r="E48" s="156"/>
      <c r="F48" s="89"/>
      <c r="G48" s="94"/>
    </row>
    <row r="49" spans="1:7" ht="21">
      <c r="A49" s="89"/>
      <c r="B49" s="103"/>
      <c r="C49" s="89"/>
      <c r="D49" s="167"/>
      <c r="E49" s="156"/>
      <c r="F49" s="89"/>
      <c r="G49" s="94"/>
    </row>
    <row r="50" spans="1:7" ht="21">
      <c r="A50" s="89"/>
      <c r="B50" s="103"/>
      <c r="C50" s="89"/>
      <c r="D50" s="167"/>
      <c r="E50" s="156"/>
      <c r="F50" s="89"/>
      <c r="G50" s="94"/>
    </row>
    <row r="51" spans="1:7" ht="21">
      <c r="A51" s="89"/>
      <c r="B51" s="103"/>
      <c r="C51" s="89"/>
      <c r="D51" s="167"/>
      <c r="E51" s="156"/>
      <c r="F51" s="89"/>
      <c r="G51" s="94"/>
    </row>
    <row r="52" spans="1:7" ht="21">
      <c r="A52" s="89"/>
      <c r="B52" s="103"/>
      <c r="C52" s="89"/>
      <c r="D52" s="167"/>
      <c r="E52" s="156"/>
      <c r="F52" s="89"/>
      <c r="G52" s="94"/>
    </row>
    <row r="53" spans="1:7" ht="21">
      <c r="A53" s="89"/>
      <c r="B53" s="103"/>
      <c r="C53" s="89"/>
      <c r="D53" s="167"/>
      <c r="E53" s="156"/>
      <c r="F53" s="89"/>
      <c r="G53" s="94"/>
    </row>
    <row r="54" spans="1:7" ht="21.75" thickBot="1">
      <c r="A54" s="220">
        <f>SUM(A10:A53)</f>
        <v>43314500</v>
      </c>
      <c r="B54" s="220">
        <f>SUM(B10:B53)</f>
        <v>0</v>
      </c>
      <c r="C54" s="220">
        <f>SUM(C10:C53)</f>
        <v>43314500</v>
      </c>
      <c r="D54" s="220">
        <f>SUM(D10:D53)</f>
        <v>76995510.49000001</v>
      </c>
      <c r="E54" s="221" t="s">
        <v>59</v>
      </c>
      <c r="F54" s="222"/>
      <c r="G54" s="169">
        <f>SUM(G11:G53)</f>
        <v>13854956.98</v>
      </c>
    </row>
    <row r="55" spans="1:7" ht="21.75" thickTop="1">
      <c r="A55" s="97"/>
      <c r="B55" s="97"/>
      <c r="C55" s="97"/>
      <c r="D55" s="100"/>
      <c r="E55" s="104"/>
      <c r="F55" s="105"/>
      <c r="G55" s="100"/>
    </row>
    <row r="56" spans="1:7" ht="21">
      <c r="A56" s="97"/>
      <c r="B56" s="97"/>
      <c r="C56" s="97"/>
      <c r="D56" s="100"/>
      <c r="E56" s="104"/>
      <c r="F56" s="105"/>
      <c r="G56" s="100"/>
    </row>
    <row r="57" spans="1:7" ht="21">
      <c r="A57" s="97"/>
      <c r="B57" s="97"/>
      <c r="C57" s="97"/>
      <c r="D57" s="100"/>
      <c r="E57" s="104"/>
      <c r="F57" s="105"/>
      <c r="G57" s="100"/>
    </row>
    <row r="58" spans="1:7" ht="21">
      <c r="A58" s="97"/>
      <c r="B58" s="97"/>
      <c r="C58" s="97"/>
      <c r="D58" s="100"/>
      <c r="E58" s="104"/>
      <c r="F58" s="105"/>
      <c r="G58" s="100"/>
    </row>
    <row r="59" spans="1:7" ht="21">
      <c r="A59" s="97"/>
      <c r="B59" s="97"/>
      <c r="C59" s="97"/>
      <c r="D59" s="100"/>
      <c r="E59" s="104"/>
      <c r="F59" s="105"/>
      <c r="G59" s="100"/>
    </row>
    <row r="60" spans="1:7" ht="21">
      <c r="A60" s="97"/>
      <c r="B60" s="97"/>
      <c r="C60" s="97"/>
      <c r="D60" s="100"/>
      <c r="E60" s="104"/>
      <c r="F60" s="105"/>
      <c r="G60" s="100"/>
    </row>
    <row r="61" spans="1:7" ht="21">
      <c r="A61" s="97"/>
      <c r="B61" s="97"/>
      <c r="C61" s="97"/>
      <c r="D61" s="100"/>
      <c r="E61" s="104" t="s">
        <v>60</v>
      </c>
      <c r="F61" s="105"/>
      <c r="G61" s="100"/>
    </row>
    <row r="62" spans="1:7" ht="21">
      <c r="A62" s="195" t="s">
        <v>42</v>
      </c>
      <c r="B62" s="196"/>
      <c r="C62" s="196"/>
      <c r="D62" s="197"/>
      <c r="E62" s="198" t="s">
        <v>1</v>
      </c>
      <c r="F62" s="86"/>
      <c r="G62" s="86" t="s">
        <v>43</v>
      </c>
    </row>
    <row r="63" spans="1:7" ht="21">
      <c r="A63" s="172" t="s">
        <v>44</v>
      </c>
      <c r="B63" s="86" t="s">
        <v>186</v>
      </c>
      <c r="C63" s="198" t="s">
        <v>187</v>
      </c>
      <c r="D63" s="86" t="s">
        <v>45</v>
      </c>
      <c r="E63" s="199"/>
      <c r="F63" s="86" t="s">
        <v>46</v>
      </c>
      <c r="G63" s="171" t="s">
        <v>45</v>
      </c>
    </row>
    <row r="64" spans="1:7" ht="21">
      <c r="A64" s="106" t="s">
        <v>6</v>
      </c>
      <c r="B64" s="74" t="s">
        <v>188</v>
      </c>
      <c r="C64" s="199"/>
      <c r="D64" s="74" t="s">
        <v>6</v>
      </c>
      <c r="E64" s="199"/>
      <c r="F64" s="74" t="s">
        <v>5</v>
      </c>
      <c r="G64" s="107" t="s">
        <v>6</v>
      </c>
    </row>
    <row r="65" spans="1:7" ht="21">
      <c r="A65" s="108"/>
      <c r="B65" s="87"/>
      <c r="C65" s="200"/>
      <c r="D65" s="87"/>
      <c r="E65" s="200"/>
      <c r="F65" s="87"/>
      <c r="G65" s="109"/>
    </row>
    <row r="66" spans="1:7" ht="21">
      <c r="A66" s="88"/>
      <c r="B66" s="103"/>
      <c r="C66" s="88"/>
      <c r="D66" s="173"/>
      <c r="E66" s="85" t="s">
        <v>61</v>
      </c>
      <c r="F66" s="89"/>
      <c r="G66" s="174"/>
    </row>
    <row r="67" spans="1:7" ht="21">
      <c r="A67" s="91">
        <v>14888020</v>
      </c>
      <c r="B67" s="175"/>
      <c r="C67" s="91">
        <v>14888020</v>
      </c>
      <c r="D67" s="94">
        <v>8601609.52</v>
      </c>
      <c r="E67" s="84" t="s">
        <v>203</v>
      </c>
      <c r="F67" s="93" t="s">
        <v>204</v>
      </c>
      <c r="G67" s="94">
        <v>916252.95</v>
      </c>
    </row>
    <row r="68" spans="1:7" ht="21">
      <c r="A68" s="91">
        <v>1886000</v>
      </c>
      <c r="B68" s="76"/>
      <c r="C68" s="91">
        <v>1886000</v>
      </c>
      <c r="D68" s="91">
        <v>775383</v>
      </c>
      <c r="E68" s="84" t="s">
        <v>205</v>
      </c>
      <c r="F68" s="93" t="s">
        <v>206</v>
      </c>
      <c r="G68" s="91">
        <v>67130</v>
      </c>
    </row>
    <row r="69" spans="1:7" ht="21">
      <c r="A69" s="91">
        <v>8227190</v>
      </c>
      <c r="B69" s="76"/>
      <c r="C69" s="91">
        <v>8227190</v>
      </c>
      <c r="D69" s="91">
        <v>6458143.2</v>
      </c>
      <c r="E69" s="84" t="s">
        <v>207</v>
      </c>
      <c r="F69" s="93" t="s">
        <v>208</v>
      </c>
      <c r="G69" s="91">
        <v>207276.61</v>
      </c>
    </row>
    <row r="70" spans="1:7" ht="21">
      <c r="A70" s="91">
        <v>2577000</v>
      </c>
      <c r="B70" s="176"/>
      <c r="C70" s="91">
        <v>2577000</v>
      </c>
      <c r="D70" s="77">
        <v>1155122.4</v>
      </c>
      <c r="E70" s="84" t="s">
        <v>209</v>
      </c>
      <c r="F70" s="93" t="s">
        <v>210</v>
      </c>
      <c r="G70" s="77">
        <v>86285</v>
      </c>
    </row>
    <row r="71" spans="1:7" ht="21">
      <c r="A71" s="91">
        <v>810000</v>
      </c>
      <c r="B71" s="177"/>
      <c r="C71" s="91">
        <v>810000</v>
      </c>
      <c r="D71" s="94">
        <v>487449</v>
      </c>
      <c r="E71" s="84" t="s">
        <v>211</v>
      </c>
      <c r="F71" s="93" t="s">
        <v>212</v>
      </c>
      <c r="G71" s="94">
        <v>40210</v>
      </c>
    </row>
    <row r="72" spans="1:7" ht="21">
      <c r="A72" s="91">
        <v>8322215</v>
      </c>
      <c r="B72" s="176"/>
      <c r="C72" s="91">
        <v>8322215</v>
      </c>
      <c r="D72" s="94">
        <v>3105217.25</v>
      </c>
      <c r="E72" s="84" t="s">
        <v>213</v>
      </c>
      <c r="F72" s="93" t="s">
        <v>214</v>
      </c>
      <c r="G72" s="94">
        <v>140634</v>
      </c>
    </row>
    <row r="73" spans="1:7" ht="21">
      <c r="A73" s="91">
        <v>120000</v>
      </c>
      <c r="B73" s="176"/>
      <c r="C73" s="91">
        <v>120000</v>
      </c>
      <c r="D73" s="94">
        <v>41000</v>
      </c>
      <c r="E73" s="84" t="s">
        <v>215</v>
      </c>
      <c r="F73" s="93" t="s">
        <v>216</v>
      </c>
      <c r="G73" s="94"/>
    </row>
    <row r="74" spans="1:7" ht="21">
      <c r="A74" s="91">
        <v>559500</v>
      </c>
      <c r="B74" s="177"/>
      <c r="C74" s="91">
        <v>559500</v>
      </c>
      <c r="D74" s="94">
        <v>407493</v>
      </c>
      <c r="E74" s="84" t="s">
        <v>217</v>
      </c>
      <c r="F74" s="93" t="s">
        <v>218</v>
      </c>
      <c r="G74" s="94">
        <v>47640</v>
      </c>
    </row>
    <row r="75" spans="1:7" ht="21">
      <c r="A75" s="91">
        <v>3082800</v>
      </c>
      <c r="B75" s="176"/>
      <c r="C75" s="91">
        <v>3082800</v>
      </c>
      <c r="D75" s="94">
        <v>1330163.89</v>
      </c>
      <c r="E75" s="84" t="s">
        <v>219</v>
      </c>
      <c r="F75" s="93" t="s">
        <v>220</v>
      </c>
      <c r="G75" s="94">
        <v>190532.86</v>
      </c>
    </row>
    <row r="76" spans="1:7" ht="21">
      <c r="A76" s="91">
        <v>70000</v>
      </c>
      <c r="B76" s="178"/>
      <c r="C76" s="91">
        <v>70000</v>
      </c>
      <c r="D76" s="94">
        <v>38730.42</v>
      </c>
      <c r="E76" s="84" t="s">
        <v>221</v>
      </c>
      <c r="F76" s="93" t="s">
        <v>222</v>
      </c>
      <c r="G76" s="94">
        <v>1158</v>
      </c>
    </row>
    <row r="77" spans="1:7" ht="21">
      <c r="A77" s="91">
        <v>2471775</v>
      </c>
      <c r="B77" s="179"/>
      <c r="C77" s="91">
        <v>2471775</v>
      </c>
      <c r="D77" s="94">
        <v>621614</v>
      </c>
      <c r="E77" s="84" t="s">
        <v>223</v>
      </c>
      <c r="F77" s="93" t="s">
        <v>224</v>
      </c>
      <c r="G77" s="94">
        <v>20959</v>
      </c>
    </row>
    <row r="78" spans="1:7" ht="21">
      <c r="A78" s="89"/>
      <c r="B78" s="92"/>
      <c r="C78" s="89"/>
      <c r="D78" s="77">
        <v>8899700</v>
      </c>
      <c r="E78" s="84" t="s">
        <v>12</v>
      </c>
      <c r="F78" s="93" t="s">
        <v>225</v>
      </c>
      <c r="G78" s="77">
        <v>1807100</v>
      </c>
    </row>
    <row r="79" spans="1:7" ht="21">
      <c r="A79" s="89"/>
      <c r="B79" s="92"/>
      <c r="C79" s="89"/>
      <c r="D79" s="77">
        <v>332368</v>
      </c>
      <c r="E79" s="84" t="s">
        <v>62</v>
      </c>
      <c r="F79" s="93" t="s">
        <v>147</v>
      </c>
      <c r="G79" s="77">
        <v>23972</v>
      </c>
    </row>
    <row r="80" spans="1:7" ht="21">
      <c r="A80" s="89"/>
      <c r="B80" s="92"/>
      <c r="C80" s="89"/>
      <c r="D80" s="94">
        <v>1491614.86</v>
      </c>
      <c r="E80" s="84" t="s">
        <v>55</v>
      </c>
      <c r="F80" s="93" t="s">
        <v>226</v>
      </c>
      <c r="G80" s="94">
        <v>51458.45</v>
      </c>
    </row>
    <row r="81" spans="1:7" ht="21">
      <c r="A81" s="89"/>
      <c r="B81" s="92"/>
      <c r="C81" s="89"/>
      <c r="D81" s="94">
        <v>22396526.47</v>
      </c>
      <c r="E81" s="84" t="s">
        <v>63</v>
      </c>
      <c r="F81" s="93" t="s">
        <v>195</v>
      </c>
      <c r="G81" s="94">
        <v>3242665</v>
      </c>
    </row>
    <row r="82" spans="1:7" ht="21">
      <c r="A82" s="89"/>
      <c r="B82" s="92"/>
      <c r="C82" s="89"/>
      <c r="D82" s="94">
        <v>6276437</v>
      </c>
      <c r="E82" s="84" t="s">
        <v>64</v>
      </c>
      <c r="F82" s="93" t="s">
        <v>154</v>
      </c>
      <c r="G82" s="94"/>
    </row>
    <row r="83" spans="1:7" ht="21">
      <c r="A83" s="89"/>
      <c r="B83" s="92"/>
      <c r="C83" s="89"/>
      <c r="D83" s="94">
        <v>9577403.68</v>
      </c>
      <c r="E83" s="84" t="s">
        <v>65</v>
      </c>
      <c r="F83" s="93" t="s">
        <v>149</v>
      </c>
      <c r="G83" s="94">
        <v>317500</v>
      </c>
    </row>
    <row r="84" spans="1:7" ht="24">
      <c r="A84" s="89"/>
      <c r="B84" s="92"/>
      <c r="C84" s="89"/>
      <c r="D84" s="94">
        <v>3000</v>
      </c>
      <c r="E84" s="180" t="s">
        <v>227</v>
      </c>
      <c r="F84" s="93" t="s">
        <v>228</v>
      </c>
      <c r="G84" s="94"/>
    </row>
    <row r="85" spans="1:7" ht="21">
      <c r="A85" s="89"/>
      <c r="B85" s="92"/>
      <c r="C85" s="89"/>
      <c r="D85" s="94">
        <v>1543000</v>
      </c>
      <c r="E85" s="84" t="s">
        <v>229</v>
      </c>
      <c r="F85" s="93"/>
      <c r="G85" s="94"/>
    </row>
    <row r="86" spans="1:7" ht="21">
      <c r="A86" s="89"/>
      <c r="B86" s="92"/>
      <c r="C86" s="89"/>
      <c r="D86" s="94">
        <v>347226</v>
      </c>
      <c r="E86" s="84" t="s">
        <v>230</v>
      </c>
      <c r="F86" s="93"/>
      <c r="G86" s="94"/>
    </row>
    <row r="87" spans="1:7" ht="21">
      <c r="A87" s="89"/>
      <c r="B87" s="92"/>
      <c r="C87" s="89"/>
      <c r="D87" s="94"/>
      <c r="E87" s="84"/>
      <c r="F87" s="93"/>
      <c r="G87" s="94"/>
    </row>
    <row r="88" spans="1:7" ht="21">
      <c r="A88" s="89"/>
      <c r="B88" s="92"/>
      <c r="C88" s="89"/>
      <c r="D88" s="94"/>
      <c r="E88" s="84"/>
      <c r="F88" s="93"/>
      <c r="G88" s="94"/>
    </row>
    <row r="89" spans="1:7" ht="21">
      <c r="A89" s="89"/>
      <c r="B89" s="92"/>
      <c r="C89" s="89"/>
      <c r="D89" s="94"/>
      <c r="E89" s="84"/>
      <c r="F89" s="93"/>
      <c r="G89" s="94"/>
    </row>
    <row r="90" spans="1:7" ht="21">
      <c r="A90" s="89"/>
      <c r="B90" s="92"/>
      <c r="C90" s="89"/>
      <c r="D90" s="94"/>
      <c r="E90" s="84"/>
      <c r="F90" s="93"/>
      <c r="G90" s="94"/>
    </row>
    <row r="91" spans="1:7" ht="21">
      <c r="A91" s="89"/>
      <c r="B91" s="92"/>
      <c r="C91" s="89"/>
      <c r="D91" s="94"/>
      <c r="E91" s="84"/>
      <c r="F91" s="93"/>
      <c r="G91" s="94"/>
    </row>
    <row r="92" spans="1:7" ht="21">
      <c r="A92" s="89"/>
      <c r="B92" s="92"/>
      <c r="C92" s="89"/>
      <c r="D92" s="94"/>
      <c r="E92" s="84"/>
      <c r="F92" s="75"/>
      <c r="G92" s="94"/>
    </row>
    <row r="93" spans="1:7" ht="21">
      <c r="A93" s="89"/>
      <c r="B93" s="92"/>
      <c r="C93" s="89"/>
      <c r="D93" s="110"/>
      <c r="E93" s="92"/>
      <c r="F93" s="75"/>
      <c r="G93" s="94"/>
    </row>
    <row r="94" spans="1:7" ht="21">
      <c r="A94" s="102"/>
      <c r="B94" s="92"/>
      <c r="C94" s="102"/>
      <c r="D94" s="94"/>
      <c r="E94" s="92"/>
      <c r="F94" s="89"/>
      <c r="G94" s="94"/>
    </row>
    <row r="95" spans="1:7" ht="21.75" thickBot="1">
      <c r="A95" s="181">
        <f>SUM(A67:A94)</f>
        <v>43014500</v>
      </c>
      <c r="B95" s="181">
        <f>SUM(B67:B94)</f>
        <v>0</v>
      </c>
      <c r="C95" s="181">
        <f>SUM(C67:C94)</f>
        <v>43014500</v>
      </c>
      <c r="D95" s="99">
        <f>SUM(D66:D94)</f>
        <v>73889201.69</v>
      </c>
      <c r="E95" s="158" t="s">
        <v>66</v>
      </c>
      <c r="F95" s="182"/>
      <c r="G95" s="99">
        <f>SUM(G66:G94)</f>
        <v>7160773.87</v>
      </c>
    </row>
    <row r="96" spans="1:7" ht="21.75" thickTop="1">
      <c r="A96" s="92"/>
      <c r="B96" s="92"/>
      <c r="C96" s="92"/>
      <c r="D96" s="77">
        <f>D54-D95</f>
        <v>3106308.800000012</v>
      </c>
      <c r="E96" s="112" t="s">
        <v>67</v>
      </c>
      <c r="F96" s="92"/>
      <c r="G96" s="77">
        <f>G54-G95</f>
        <v>6694183.11</v>
      </c>
    </row>
    <row r="97" spans="1:7" ht="21">
      <c r="A97" s="92"/>
      <c r="B97" s="92"/>
      <c r="C97" s="92"/>
      <c r="D97" s="183"/>
      <c r="E97" s="112" t="s">
        <v>68</v>
      </c>
      <c r="F97" s="92"/>
      <c r="G97" s="183"/>
    </row>
    <row r="98" spans="1:7" ht="21">
      <c r="A98" s="92"/>
      <c r="B98" s="92"/>
      <c r="C98" s="92"/>
      <c r="D98" s="77"/>
      <c r="E98" s="112" t="s">
        <v>69</v>
      </c>
      <c r="F98" s="92"/>
      <c r="G98" s="94"/>
    </row>
    <row r="99" spans="1:7" ht="21.75" thickBot="1">
      <c r="A99" s="92"/>
      <c r="B99" s="92"/>
      <c r="C99" s="92"/>
      <c r="D99" s="184">
        <f>D9+D54-D95</f>
        <v>63796738.07000002</v>
      </c>
      <c r="E99" s="185" t="s">
        <v>70</v>
      </c>
      <c r="F99" s="97"/>
      <c r="G99" s="184">
        <f>G9+G54-G95</f>
        <v>63796738.07</v>
      </c>
    </row>
    <row r="100" spans="1:7" ht="21">
      <c r="A100" s="186"/>
      <c r="B100" s="186"/>
      <c r="C100" s="186"/>
      <c r="D100" s="186"/>
      <c r="E100" s="186"/>
      <c r="F100" s="186"/>
      <c r="G100" s="186"/>
    </row>
    <row r="101" spans="1:7" ht="21">
      <c r="A101" s="186"/>
      <c r="B101" s="186"/>
      <c r="C101" s="186"/>
      <c r="D101" s="186"/>
      <c r="E101" s="186"/>
      <c r="F101" s="186"/>
      <c r="G101" s="186"/>
    </row>
  </sheetData>
  <sheetProtection/>
  <mergeCells count="9">
    <mergeCell ref="A62:D62"/>
    <mergeCell ref="E62:E65"/>
    <mergeCell ref="C63:C65"/>
    <mergeCell ref="A1:G1"/>
    <mergeCell ref="A2:G2"/>
    <mergeCell ref="A3:G3"/>
    <mergeCell ref="A5:D5"/>
    <mergeCell ref="E5:E8"/>
    <mergeCell ref="C6:C8"/>
  </mergeCells>
  <printOptions/>
  <pageMargins left="0.5118110236220472" right="0.5118110236220472" top="0.15748031496062992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2016-10-17T04:26:50Z</dcterms:modified>
  <cp:category/>
  <cp:version/>
  <cp:contentType/>
  <cp:contentStatus/>
</cp:coreProperties>
</file>