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ก.พ.59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</externalReferences>
  <definedNames>
    <definedName name="_xlnm.Print_Area" localSheetId="0">'ก.พ.59'!$A$1:$I$48</definedName>
  </definedNames>
  <calcPr fullCalcOnLoad="1"/>
</workbook>
</file>

<file path=xl/sharedStrings.xml><?xml version="1.0" encoding="utf-8"?>
<sst xmlns="http://schemas.openxmlformats.org/spreadsheetml/2006/main" count="334" uniqueCount="266">
  <si>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</si>
  <si>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</si>
  <si>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</si>
  <si>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</si>
  <si>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</si>
  <si>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</si>
  <si>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</si>
  <si>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</si>
  <si>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</si>
  <si>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</si>
  <si>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</si>
  <si>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</si>
  <si>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</si>
  <si>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</si>
  <si>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</si>
  <si>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</si>
  <si>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</si>
  <si>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</si>
  <si>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</si>
  <si>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</si>
  <si>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</si>
  <si>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</si>
  <si>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</si>
  <si>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</si>
  <si>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</si>
  <si>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</si>
  <si>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</si>
  <si>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</si>
  <si>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</si>
  <si>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</si>
  <si>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</si>
  <si>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</si>
  <si>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</si>
  <si>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</si>
  <si>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</si>
  <si>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</si>
  <si>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</si>
  <si>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</si>
  <si>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</si>
  <si>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</si>
  <si>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</si>
  <si>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</si>
  <si>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</si>
  <si>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</si>
  <si>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</si>
  <si>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</si>
  <si>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</si>
  <si>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</si>
  <si>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</si>
  <si>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</si>
  <si>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</si>
  <si>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</si>
  <si>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</si>
  <si>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</si>
  <si>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</si>
  <si>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</si>
  <si>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</si>
  <si>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</si>
  <si>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</si>
  <si>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</si>
  <si>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</si>
  <si>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</si>
  <si>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</si>
  <si>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</si>
  <si>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</si>
  <si>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</si>
  <si>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</si>
  <si>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</si>
  <si>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</si>
  <si>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</si>
  <si>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</si>
  <si>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</si>
  <si>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</si>
  <si>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</si>
  <si>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</si>
  <si>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</si>
  <si>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</si>
  <si>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</si>
  <si>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</si>
  <si>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</si>
  <si>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</si>
  <si>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</si>
  <si>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</si>
  <si>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</si>
  <si>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</si>
  <si>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</si>
  <si>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</si>
  <si>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</si>
  <si>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</si>
  <si>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</si>
  <si>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</si>
  <si>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</si>
  <si>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</si>
  <si>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</si>
  <si>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</si>
  <si>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</si>
  <si>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</si>
  <si>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</si>
  <si>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</si>
  <si>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</si>
  <si>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</si>
  <si>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</si>
  <si>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</si>
  <si>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รายได้ที่รัฐบาลอุดหนุนให้โดยระบุวัตถุประสงค์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</si>
  <si>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</si>
  <si>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</si>
  <si>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</si>
  <si>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</si>
  <si>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</si>
  <si>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</si>
  <si>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</si>
  <si>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</si>
  <si>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</si>
  <si>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</si>
  <si>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</si>
  <si>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</si>
  <si>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</si>
  <si>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</si>
  <si>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</si>
  <si>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</si>
  <si>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</si>
  <si>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</si>
  <si>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</si>
  <si>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</si>
  <si>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</si>
  <si>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</si>
  <si>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</si>
  <si>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</si>
  <si>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</si>
  <si>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</si>
  <si>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</si>
  <si>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</si>
  <si>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</si>
  <si>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</si>
  <si>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</si>
  <si>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</si>
  <si>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</si>
  <si>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</si>
  <si>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</si>
  <si>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</si>
  <si>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</si>
  <si>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</si>
  <si>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</si>
  <si>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</si>
  <si>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</si>
  <si>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</si>
  <si>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      ผู้สูงอายุ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</si>
  <si>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</si>
  <si>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</si>
  <si>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</si>
  <si>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</si>
  <si>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</si>
  <si>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</si>
  <si>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</si>
  <si>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</si>
  <si>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</si>
  <si>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</si>
  <si>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</si>
  <si>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</si>
  <si>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</si>
  <si>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</si>
  <si>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</si>
  <si>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</si>
  <si>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</si>
  <si>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</si>
  <si>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111100</t>
  </si>
  <si>
    <t>111201</t>
  </si>
  <si>
    <t>111203</t>
  </si>
  <si>
    <t>215016</t>
  </si>
  <si>
    <t>500000</t>
  </si>
  <si>
    <t>113100</t>
  </si>
  <si>
    <t>ลูกหนี้ภาษีโรงเรือนและที่ดิน</t>
  </si>
  <si>
    <t>310000</t>
  </si>
  <si>
    <t>320000</t>
  </si>
  <si>
    <t>400000</t>
  </si>
  <si>
    <t>25000</t>
  </si>
  <si>
    <t>215000</t>
  </si>
  <si>
    <t>211000</t>
  </si>
  <si>
    <t>รายจ่ายรอจ่าย</t>
  </si>
  <si>
    <t>210000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</si>
  <si>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</si>
  <si>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</si>
  <si>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</si>
  <si>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(1)เงินอุดหนุนทั่วไป</t>
  </si>
  <si>
    <t xml:space="preserve">       (1)เงินอุดหนุนทั่วไปเพื่อสนับสนุนการบริหารจัดการ อปท.</t>
  </si>
  <si>
    <t xml:space="preserve">       ตามยุทธศาสตร์การพัฒนาประเทศ</t>
  </si>
  <si>
    <t xml:space="preserve">       (2)เงินอุดหนุนค่าใช้จ่ายสำหรับสนับสนุนการสงเคราะห์เบี้ยยังชีพ</t>
  </si>
  <si>
    <t xml:space="preserve">       (4)เงินอุดหนุนสำหรับงานสูบน้ำของสถานีสูบน้ำด้วยไฟฟ้า</t>
  </si>
  <si>
    <t xml:space="preserve">        (5)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</si>
  <si>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</si>
  <si>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</si>
  <si>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</si>
  <si>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</si>
  <si>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</si>
  <si>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หมายเหตุ   3</t>
  </si>
  <si>
    <t>อุดหนุนรัฐบาลที่กำหนดวัตถุประสงค์- อุดหนุนเฉพาะกิจประจำปีงบประมาณ 2558</t>
  </si>
  <si>
    <t>(ส่งคืนจังหวัด)</t>
  </si>
  <si>
    <t>เงินอุดหนุนทั่วไปสำหรับงานสูบน้ำของสถานีสูบน้ำด้วยไฟฟ้า-ค่ากระแสไฟฟ้า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</si>
  <si>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</si>
  <si>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เงินอุดหนุนทั่วไปกำหนดวัตถุประสงค์สำหรับสนับสนุนการถ่ายโอนบุคลากร -เงินสวัสดิการลูกจ้างประจำสถานีสูบน้ำ</t>
  </si>
  <si>
    <t>เงินอุดหนุนทั่วไปโครงการสร้างหลักประกันด้านรายได้แก่ผู้สูงอายุ</t>
  </si>
  <si>
    <t>เงินอุดหนุนทั่วไปรายการสนับสนุนการสงเคราะห์เบี้ยยังชีพความพิการ</t>
  </si>
  <si>
    <t>เงินอุดหนุนทั่วไปเพื่อสนับสนุนการกระจายอำนาจฯด้านการศึกษา - เงินเดือนข้าราชการครู</t>
  </si>
  <si>
    <t>เงินอุดหนุนทั่วไปเพื่อสนับสนุนการกระจายอำนาจฯด้านการศึกษา - ค่าตอบแทนฯพนักงานจ้าง ผดด.</t>
  </si>
  <si>
    <t>เงินอุดหนุนทั่วไปเพื่อสนับสนุนการกระจายอำนาจฯด้านการศึกษา - ค่าจัดการเรียนการสอน ศพด.</t>
  </si>
  <si>
    <t>เงินอุดหนุนทั่วไปเพื่อสนับสนุนการกระจายอำนาจฯด้านการศึกษา - ค่าเล่าเรียนบุตร ผดด.</t>
  </si>
  <si>
    <t>เงินอุดหนุนทั่วไปกำหนดวัตถุประสงค์โครงการป้องกันและแก้ไขปัญหายาเสพติด-คชจ.บำดัดฟื้นฟูผู้ติดยาเสพติด</t>
  </si>
  <si>
    <t>เงินอุดหนุนทั่วไปกำหนดวัตถุประสงค์โครงการป้องกันและแก้ไขปัญหายาเสพติด-คชจ.อบรมอาชีพผู้การการบำบัด</t>
  </si>
  <si>
    <t>เงินอุดหนุนเฉพาะกิจสำหรับการพัฒนา อปท.กรณีเร่งด่วนประจำปี 2557-ก่อสร้างถนนเสริมผิแอสฟัลต์คอนกรีต ม.9</t>
  </si>
  <si>
    <t>เงินอุดหนุนเฉพาะกิจให้ อปท.การพัฒนาการศึกษา ประจำปี 2558 - ก่อสร้างศูนย์พัฒนาเด็กเล็ก</t>
  </si>
  <si>
    <t>เงินอุดหนุนระบุ</t>
  </si>
  <si>
    <t>รวม (บาท)</t>
  </si>
  <si>
    <t>วัตถุประสงค์/</t>
  </si>
  <si>
    <t>411000</t>
  </si>
  <si>
    <t>412000</t>
  </si>
  <si>
    <t>413000</t>
  </si>
  <si>
    <t>415000</t>
  </si>
  <si>
    <t>421000</t>
  </si>
  <si>
    <t>430000</t>
  </si>
  <si>
    <t>440000</t>
  </si>
  <si>
    <t>ลูกหนี้ภาษี - ภาษีโรงเรือนและที่ดิน</t>
  </si>
  <si>
    <t>113302</t>
  </si>
  <si>
    <t>ลูกหนี้ภาษี - ภาษีป้าย</t>
  </si>
  <si>
    <t>113303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</si>
  <si>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</si>
  <si>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</si>
  <si>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</si>
  <si>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113700</t>
  </si>
  <si>
    <t>215999</t>
  </si>
  <si>
    <t>ฎีกาค้างจ่าย</t>
  </si>
  <si>
    <t>213000</t>
  </si>
  <si>
    <t>เงินอุดหนุน - บัญชีโครงการเศรษฐกิจชุมชนฯ</t>
  </si>
  <si>
    <t>บัญชีรายจ่ายรอจ่าย</t>
  </si>
  <si>
    <t>ณ  วันที่   29  กุมภาพันธ์  2559</t>
  </si>
  <si>
    <t>ลูกหนี้ภาษีบำรุงท้องที่</t>
  </si>
  <si>
    <t xml:space="preserve"> ณ วันที่    29  กุมภาพันธ์  2559</t>
  </si>
  <si>
    <t xml:space="preserve">        (9)เงินอุดหนุนเฉพาะกิจค่าจัดการเรียนการสอน ศพด.</t>
  </si>
  <si>
    <t xml:space="preserve">         (1)เงินอุดหนุนเฉพาะกิจ ปี 2558 ค่าก่อสร้างศูนย์พัฒนา</t>
  </si>
  <si>
    <t>ณ วันที่   29 กุมภาพัรธ์  2559</t>
  </si>
  <si>
    <t>ณ วันที่    29  กุมภาพันธ์   2559</t>
  </si>
  <si>
    <t>เบิกเกินส่งคืนเดือนนื่ 800</t>
  </si>
  <si>
    <t>ปรับปรุงรายการ</t>
  </si>
  <si>
    <t>เงินอุดหนุนเฉพาะกิจค่ากระแสไฟฟ้าสถานีสูบน้ำด้วยไฟฟ้า</t>
  </si>
  <si>
    <t>ปีงบประมาณ 2559      ประจำเดือน กุมภาพันธ์  2559</t>
  </si>
  <si>
    <t>งบกลาง</t>
  </si>
  <si>
    <t>510000</t>
  </si>
  <si>
    <t>เงินเดือน (ฝ่ายการเมือง)</t>
  </si>
  <si>
    <t>521000</t>
  </si>
  <si>
    <t>เงินเดือน 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</si>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</sst>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0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4" fillId="0" borderId="16" xfId="45" applyFont="1" applyFill="1" applyBorder="1">
      <alignment/>
      <protection/>
    </xf>
    <xf numFmtId="0" fontId="4" fillId="0" borderId="12" xfId="45" applyFont="1" applyFill="1" applyBorder="1" applyAlignment="1">
      <alignment horizontal="center"/>
      <protection/>
    </xf>
    <xf numFmtId="3" fontId="4" fillId="0" borderId="17" xfId="45" applyNumberFormat="1" applyFont="1" applyFill="1" applyBorder="1">
      <alignment/>
      <protection/>
    </xf>
    <xf numFmtId="43" fontId="4" fillId="0" borderId="17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8" xfId="45" applyNumberFormat="1" applyFont="1" applyFill="1" applyBorder="1">
      <alignment/>
      <protection/>
    </xf>
    <xf numFmtId="4" fontId="6" fillId="0" borderId="19" xfId="45" applyNumberFormat="1" applyFont="1" applyFill="1" applyBorder="1">
      <alignment/>
      <protection/>
    </xf>
    <xf numFmtId="0" fontId="6" fillId="0" borderId="20" xfId="45" applyFont="1" applyFill="1" applyBorder="1" applyAlignment="1">
      <alignment horizontal="center"/>
      <protection/>
    </xf>
    <xf numFmtId="0" fontId="6" fillId="0" borderId="21" xfId="45" applyFont="1" applyFill="1" applyBorder="1" applyAlignment="1">
      <alignment horizontal="center"/>
      <protection/>
    </xf>
    <xf numFmtId="3" fontId="13" fillId="0" borderId="22" xfId="45" applyNumberFormat="1" applyFont="1" applyFill="1" applyBorder="1">
      <alignment/>
      <protection/>
    </xf>
    <xf numFmtId="4" fontId="13" fillId="0" borderId="22" xfId="45" applyNumberFormat="1" applyFont="1" applyFill="1" applyBorder="1">
      <alignment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1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1" xfId="0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0" fontId="63" fillId="0" borderId="0" xfId="0" applyFont="1" applyAlignment="1">
      <alignment/>
    </xf>
    <xf numFmtId="0" fontId="19" fillId="0" borderId="21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19" fillId="0" borderId="24" xfId="46" applyFont="1" applyBorder="1" applyAlignment="1">
      <alignment horizontal="center"/>
      <protection/>
    </xf>
    <xf numFmtId="43" fontId="19" fillId="0" borderId="24" xfId="38" applyNumberFormat="1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7" fillId="0" borderId="11" xfId="46" applyFont="1" applyBorder="1">
      <alignment/>
      <protection/>
    </xf>
    <xf numFmtId="43" fontId="23" fillId="0" borderId="11" xfId="36" applyFont="1" applyFill="1" applyBorder="1" applyAlignment="1">
      <alignment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9" fillId="0" borderId="24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17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43" fontId="17" fillId="0" borderId="11" xfId="36" applyFont="1" applyFill="1" applyBorder="1" applyAlignment="1">
      <alignment/>
    </xf>
    <xf numFmtId="4" fontId="17" fillId="0" borderId="11" xfId="46" applyNumberFormat="1" applyFont="1" applyBorder="1" applyAlignment="1">
      <alignment horizontal="right"/>
      <protection/>
    </xf>
    <xf numFmtId="43" fontId="65" fillId="0" borderId="11" xfId="36" applyFont="1" applyBorder="1" applyAlignment="1">
      <alignment/>
    </xf>
    <xf numFmtId="0" fontId="17" fillId="0" borderId="12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22" fillId="0" borderId="23" xfId="46" applyFont="1" applyBorder="1" applyAlignment="1">
      <alignment horizontal="center"/>
      <protection/>
    </xf>
    <xf numFmtId="0" fontId="22" fillId="0" borderId="10" xfId="46" applyFont="1" applyBorder="1" applyAlignment="1">
      <alignment horizontal="center"/>
      <protection/>
    </xf>
    <xf numFmtId="0" fontId="22" fillId="0" borderId="25" xfId="46" applyFont="1" applyFill="1" applyBorder="1" applyAlignment="1">
      <alignment horizontal="center"/>
      <protection/>
    </xf>
    <xf numFmtId="0" fontId="22" fillId="0" borderId="10" xfId="46" applyFont="1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2" xfId="46" applyFont="1" applyBorder="1" applyAlignment="1">
      <alignment horizontal="center"/>
      <protection/>
    </xf>
    <xf numFmtId="0" fontId="22" fillId="0" borderId="26" xfId="46" applyFont="1" applyFill="1" applyBorder="1" applyAlignment="1">
      <alignment horizontal="center"/>
      <protection/>
    </xf>
    <xf numFmtId="0" fontId="22" fillId="0" borderId="12" xfId="46" applyFont="1" applyFill="1" applyBorder="1" applyAlignment="1">
      <alignment horizontal="center"/>
      <protection/>
    </xf>
    <xf numFmtId="0" fontId="22" fillId="0" borderId="10" xfId="46" applyFont="1" applyBorder="1">
      <alignment/>
      <protection/>
    </xf>
    <xf numFmtId="49" fontId="22" fillId="0" borderId="10" xfId="46" applyNumberFormat="1" applyFont="1" applyBorder="1" applyAlignment="1">
      <alignment horizontal="center"/>
      <protection/>
    </xf>
    <xf numFmtId="4" fontId="22" fillId="0" borderId="27" xfId="46" applyNumberFormat="1" applyFont="1" applyFill="1" applyBorder="1">
      <alignment/>
      <protection/>
    </xf>
    <xf numFmtId="0" fontId="22" fillId="0" borderId="27" xfId="46" applyFont="1" applyFill="1" applyBorder="1">
      <alignment/>
      <protection/>
    </xf>
    <xf numFmtId="0" fontId="22" fillId="0" borderId="11" xfId="46" applyFont="1" applyBorder="1">
      <alignment/>
      <protection/>
    </xf>
    <xf numFmtId="49" fontId="22" fillId="0" borderId="11" xfId="46" applyNumberFormat="1" applyFont="1" applyBorder="1" applyAlignment="1">
      <alignment horizontal="center"/>
      <protection/>
    </xf>
    <xf numFmtId="43" fontId="22" fillId="0" borderId="14" xfId="36" applyFont="1" applyFill="1" applyBorder="1" applyAlignment="1">
      <alignment/>
    </xf>
    <xf numFmtId="0" fontId="22" fillId="0" borderId="14" xfId="46" applyFont="1" applyFill="1" applyBorder="1">
      <alignment/>
      <protection/>
    </xf>
    <xf numFmtId="4" fontId="22" fillId="0" borderId="14" xfId="46" applyNumberFormat="1" applyFont="1" applyFill="1" applyBorder="1">
      <alignment/>
      <protection/>
    </xf>
    <xf numFmtId="4" fontId="22" fillId="0" borderId="14" xfId="46" applyNumberFormat="1" applyFont="1" applyFill="1" applyBorder="1" applyAlignment="1">
      <alignment horizontal="right"/>
      <protection/>
    </xf>
    <xf numFmtId="49" fontId="22" fillId="0" borderId="11" xfId="38" applyNumberFormat="1" applyFont="1" applyBorder="1" applyAlignment="1">
      <alignment horizontal="center"/>
    </xf>
    <xf numFmtId="43" fontId="22" fillId="0" borderId="14" xfId="38" applyNumberFormat="1" applyFont="1" applyFill="1" applyBorder="1" applyAlignment="1">
      <alignment horizontal="right"/>
    </xf>
    <xf numFmtId="0" fontId="22" fillId="0" borderId="12" xfId="46" applyFont="1" applyBorder="1">
      <alignment/>
      <protection/>
    </xf>
    <xf numFmtId="49" fontId="22" fillId="0" borderId="12" xfId="38" applyNumberFormat="1" applyFont="1" applyBorder="1" applyAlignment="1">
      <alignment horizontal="center"/>
    </xf>
    <xf numFmtId="0" fontId="22" fillId="0" borderId="17" xfId="46" applyFont="1" applyFill="1" applyBorder="1">
      <alignment/>
      <protection/>
    </xf>
    <xf numFmtId="43" fontId="22" fillId="0" borderId="17" xfId="38" applyNumberFormat="1" applyFont="1" applyFill="1" applyBorder="1" applyAlignment="1">
      <alignment horizontal="right"/>
    </xf>
    <xf numFmtId="4" fontId="26" fillId="0" borderId="24" xfId="46" applyNumberFormat="1" applyFont="1" applyFill="1" applyBorder="1">
      <alignment/>
      <protection/>
    </xf>
    <xf numFmtId="4" fontId="26" fillId="0" borderId="28" xfId="46" applyNumberFormat="1" applyFont="1" applyFill="1" applyBorder="1">
      <alignment/>
      <protection/>
    </xf>
    <xf numFmtId="3" fontId="6" fillId="0" borderId="17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7" xfId="36" applyFont="1" applyBorder="1" applyAlignment="1">
      <alignment horizontal="center"/>
    </xf>
    <xf numFmtId="43" fontId="14" fillId="0" borderId="27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17" xfId="36" applyFont="1" applyBorder="1" applyAlignment="1">
      <alignment horizontal="center"/>
    </xf>
    <xf numFmtId="4" fontId="5" fillId="0" borderId="29" xfId="0" applyNumberFormat="1" applyFont="1" applyBorder="1" applyAlignment="1">
      <alignment/>
    </xf>
    <xf numFmtId="0" fontId="19" fillId="0" borderId="27" xfId="46" applyFont="1" applyFill="1" applyBorder="1" applyAlignment="1">
      <alignment horizontal="center"/>
      <protection/>
    </xf>
    <xf numFmtId="0" fontId="17" fillId="0" borderId="26" xfId="46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  <protection/>
    </xf>
    <xf numFmtId="43" fontId="17" fillId="0" borderId="17" xfId="36" applyFont="1" applyBorder="1" applyAlignment="1">
      <alignment horizontal="center"/>
    </xf>
    <xf numFmtId="43" fontId="17" fillId="0" borderId="12" xfId="46" applyNumberFormat="1" applyFont="1" applyBorder="1" applyAlignment="1">
      <alignment horizontal="center"/>
      <protection/>
    </xf>
    <xf numFmtId="0" fontId="19" fillId="0" borderId="17" xfId="46" applyFont="1" applyFill="1" applyBorder="1" applyAlignment="1">
      <alignment horizontal="center"/>
      <protection/>
    </xf>
    <xf numFmtId="0" fontId="22" fillId="0" borderId="0" xfId="46" applyFont="1" applyBorder="1">
      <alignment/>
      <protection/>
    </xf>
    <xf numFmtId="43" fontId="17" fillId="0" borderId="13" xfId="38" applyFont="1" applyBorder="1" applyAlignment="1">
      <alignment horizontal="center"/>
    </xf>
    <xf numFmtId="0" fontId="19" fillId="0" borderId="30" xfId="46" applyFont="1" applyBorder="1" applyAlignment="1">
      <alignment horizontal="center"/>
      <protection/>
    </xf>
    <xf numFmtId="43" fontId="19" fillId="0" borderId="24" xfId="36" applyFont="1" applyBorder="1" applyAlignment="1">
      <alignment horizontal="center"/>
    </xf>
    <xf numFmtId="43" fontId="19" fillId="0" borderId="28" xfId="38" applyNumberFormat="1" applyFont="1" applyBorder="1" applyAlignment="1">
      <alignment horizontal="center"/>
    </xf>
    <xf numFmtId="0" fontId="63" fillId="0" borderId="29" xfId="0" applyFont="1" applyBorder="1" applyAlignment="1">
      <alignment/>
    </xf>
    <xf numFmtId="0" fontId="19" fillId="0" borderId="0" xfId="46" applyFont="1" applyBorder="1">
      <alignment/>
      <protection/>
    </xf>
    <xf numFmtId="0" fontId="24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43" fontId="17" fillId="0" borderId="14" xfId="36" applyFont="1" applyFill="1" applyBorder="1" applyAlignment="1">
      <alignment/>
    </xf>
    <xf numFmtId="4" fontId="17" fillId="0" borderId="14" xfId="46" applyNumberFormat="1" applyFont="1" applyBorder="1">
      <alignment/>
      <protection/>
    </xf>
    <xf numFmtId="43" fontId="17" fillId="0" borderId="14" xfId="36" applyFont="1" applyBorder="1" applyAlignment="1">
      <alignment/>
    </xf>
    <xf numFmtId="0" fontId="21" fillId="0" borderId="0" xfId="46" applyFont="1" applyBorder="1">
      <alignment/>
      <protection/>
    </xf>
    <xf numFmtId="43" fontId="17" fillId="0" borderId="31" xfId="36" applyFont="1" applyFill="1" applyBorder="1" applyAlignment="1">
      <alignment/>
    </xf>
    <xf numFmtId="0" fontId="19" fillId="0" borderId="25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4" fontId="25" fillId="0" borderId="11" xfId="46" applyNumberFormat="1" applyFont="1" applyBorder="1">
      <alignment/>
      <protection/>
    </xf>
    <xf numFmtId="4" fontId="25" fillId="0" borderId="11" xfId="46" applyNumberFormat="1" applyFont="1" applyFill="1" applyBorder="1">
      <alignment/>
      <protection/>
    </xf>
    <xf numFmtId="4" fontId="17" fillId="0" borderId="0" xfId="46" applyNumberFormat="1" applyFont="1" applyFill="1" applyBorder="1">
      <alignment/>
      <protection/>
    </xf>
    <xf numFmtId="43" fontId="17" fillId="0" borderId="0" xfId="36" applyFont="1" applyBorder="1" applyAlignment="1">
      <alignment/>
    </xf>
    <xf numFmtId="43" fontId="17" fillId="0" borderId="0" xfId="36" applyFont="1" applyFill="1" applyBorder="1" applyAlignment="1">
      <alignment/>
    </xf>
    <xf numFmtId="43" fontId="17" fillId="0" borderId="0" xfId="36" applyFont="1" applyFill="1" applyBorder="1" applyAlignment="1">
      <alignment/>
    </xf>
    <xf numFmtId="4" fontId="17" fillId="0" borderId="0" xfId="46" applyNumberFormat="1" applyFont="1" applyBorder="1" applyAlignment="1">
      <alignment horizontal="right"/>
      <protection/>
    </xf>
    <xf numFmtId="0" fontId="27" fillId="0" borderId="0" xfId="46" applyFont="1" applyBorder="1" applyAlignment="1">
      <alignment horizontal="left"/>
      <protection/>
    </xf>
    <xf numFmtId="4" fontId="17" fillId="0" borderId="24" xfId="46" applyNumberFormat="1" applyFont="1" applyBorder="1">
      <alignment/>
      <protection/>
    </xf>
    <xf numFmtId="0" fontId="17" fillId="0" borderId="30" xfId="46" applyFont="1" applyBorder="1">
      <alignment/>
      <protection/>
    </xf>
    <xf numFmtId="43" fontId="17" fillId="0" borderId="11" xfId="46" applyNumberFormat="1" applyFont="1" applyBorder="1">
      <alignment/>
      <protection/>
    </xf>
    <xf numFmtId="4" fontId="17" fillId="0" borderId="18" xfId="46" applyNumberFormat="1" applyFont="1" applyFill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7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6" xfId="45" applyFont="1" applyFill="1" applyBorder="1" applyAlignment="1">
      <alignment horizontal="center"/>
      <protection/>
    </xf>
    <xf numFmtId="0" fontId="4" fillId="0" borderId="25" xfId="4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0" xfId="46" applyFont="1" applyBorder="1" applyAlignment="1">
      <alignment horizontal="center"/>
      <protection/>
    </xf>
    <xf numFmtId="0" fontId="19" fillId="0" borderId="32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46" applyFont="1" applyFill="1">
      <alignment/>
      <protection/>
    </xf>
    <xf numFmtId="0" fontId="22" fillId="0" borderId="0" xfId="46" applyFont="1" applyFill="1" applyAlignment="1">
      <alignment horizontal="center"/>
      <protection/>
    </xf>
    <xf numFmtId="4" fontId="26" fillId="0" borderId="0" xfId="46" applyNumberFormat="1" applyFont="1" applyFill="1" applyBorder="1">
      <alignment/>
      <protection/>
    </xf>
    <xf numFmtId="0" fontId="14" fillId="0" borderId="16" xfId="0" applyFont="1" applyBorder="1" applyAlignment="1">
      <alignment/>
    </xf>
    <xf numFmtId="43" fontId="14" fillId="0" borderId="17" xfId="36" applyFont="1" applyBorder="1" applyAlignment="1">
      <alignment/>
    </xf>
    <xf numFmtId="4" fontId="14" fillId="0" borderId="12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43" fontId="17" fillId="0" borderId="0" xfId="36" applyFont="1" applyBorder="1" applyAlignment="1">
      <alignment horizontal="center"/>
    </xf>
    <xf numFmtId="43" fontId="17" fillId="0" borderId="24" xfId="36" applyFont="1" applyBorder="1" applyAlignment="1">
      <alignment/>
    </xf>
    <xf numFmtId="43" fontId="17" fillId="0" borderId="30" xfId="36" applyFont="1" applyBorder="1" applyAlignment="1">
      <alignment horizontal="center"/>
    </xf>
    <xf numFmtId="43" fontId="17" fillId="0" borderId="30" xfId="36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9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</sheetNames>
    <sheetDataSet>
      <sheetData sheetId="1">
        <row r="12">
          <cell r="F12">
            <v>0</v>
          </cell>
        </row>
        <row r="13">
          <cell r="F13">
            <v>5.05</v>
          </cell>
        </row>
        <row r="15">
          <cell r="F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95" zoomScaleSheetLayoutView="95" zoomScalePageLayoutView="0" workbookViewId="0" topLeftCell="A25">
      <selection activeCell="A39" sqref="A39"/>
    </sheetView>
  </sheetViews>
  <sheetFormatPr defaultColWidth="9.140625" defaultRowHeight="15"/>
  <cols>
    <col min="1" max="1" width="54.8515625" style="7" customWidth="1"/>
    <col min="2" max="2" width="8.421875" style="12" customWidth="1"/>
    <col min="3" max="4" width="13.421875" style="7" customWidth="1"/>
    <col min="5" max="5" width="28.00390625" style="0" customWidth="1"/>
  </cols>
  <sheetData>
    <row r="1" spans="1:4" ht="21">
      <c r="A1" s="200" t="s">
        <v>0</v>
      </c>
      <c r="B1" s="200"/>
      <c r="C1" s="200"/>
      <c r="D1" s="200"/>
    </row>
    <row r="2" spans="1:4" ht="21">
      <c r="A2" s="200" t="s">
        <v>10</v>
      </c>
      <c r="B2" s="200"/>
      <c r="C2" s="200"/>
      <c r="D2" s="200"/>
    </row>
    <row r="3" spans="1:4" ht="21">
      <c r="A3" s="201" t="s">
        <v>233</v>
      </c>
      <c r="B3" s="201"/>
      <c r="C3" s="201"/>
      <c r="D3" s="201"/>
    </row>
    <row r="4" spans="1:4" ht="18.75">
      <c r="A4" s="125" t="s">
        <v>1</v>
      </c>
      <c r="B4" s="126" t="s">
        <v>2</v>
      </c>
      <c r="C4" s="127" t="s">
        <v>3</v>
      </c>
      <c r="D4" s="128" t="s">
        <v>4</v>
      </c>
    </row>
    <row r="5" spans="1:4" ht="18.75">
      <c r="A5" s="129"/>
      <c r="B5" s="130" t="s">
        <v>5</v>
      </c>
      <c r="C5" s="131" t="s">
        <v>6</v>
      </c>
      <c r="D5" s="132" t="s">
        <v>6</v>
      </c>
    </row>
    <row r="6" spans="1:4" ht="18.75">
      <c r="A6" s="133" t="s">
        <v>7</v>
      </c>
      <c r="B6" s="134" t="s">
        <v>165</v>
      </c>
      <c r="C6" s="135"/>
      <c r="D6" s="136"/>
    </row>
    <row r="7" spans="1:4" ht="18.75">
      <c r="A7" s="137" t="s">
        <v>17</v>
      </c>
      <c r="B7" s="138" t="s">
        <v>166</v>
      </c>
      <c r="C7" s="139">
        <v>19513473.69</v>
      </c>
      <c r="D7" s="140"/>
    </row>
    <row r="8" spans="1:4" ht="18.75">
      <c r="A8" s="137" t="s">
        <v>18</v>
      </c>
      <c r="B8" s="138" t="s">
        <v>166</v>
      </c>
      <c r="C8" s="139">
        <v>16248398</v>
      </c>
      <c r="D8" s="140"/>
    </row>
    <row r="9" spans="1:4" ht="18.75">
      <c r="A9" s="137" t="s">
        <v>19</v>
      </c>
      <c r="B9" s="138" t="s">
        <v>166</v>
      </c>
      <c r="C9" s="139">
        <v>15619.85</v>
      </c>
      <c r="D9" s="140"/>
    </row>
    <row r="10" spans="1:4" ht="18.75">
      <c r="A10" s="137" t="s">
        <v>20</v>
      </c>
      <c r="B10" s="138" t="s">
        <v>166</v>
      </c>
      <c r="C10" s="139">
        <v>5.05</v>
      </c>
      <c r="D10" s="140"/>
    </row>
    <row r="11" spans="1:4" ht="18.75">
      <c r="A11" s="137" t="s">
        <v>21</v>
      </c>
      <c r="B11" s="138" t="s">
        <v>166</v>
      </c>
      <c r="C11" s="139">
        <v>11740564.68</v>
      </c>
      <c r="D11" s="140"/>
    </row>
    <row r="12" spans="1:4" ht="18.75">
      <c r="A12" s="137" t="s">
        <v>22</v>
      </c>
      <c r="B12" s="138" t="s">
        <v>166</v>
      </c>
      <c r="C12" s="139">
        <v>13728681.8</v>
      </c>
      <c r="D12" s="140"/>
    </row>
    <row r="13" spans="1:4" ht="18.75">
      <c r="A13" s="137" t="s">
        <v>23</v>
      </c>
      <c r="B13" s="138" t="s">
        <v>167</v>
      </c>
      <c r="C13" s="139">
        <v>1189335.16</v>
      </c>
      <c r="D13" s="140"/>
    </row>
    <row r="14" spans="1:5" ht="18.75">
      <c r="A14" s="137" t="s">
        <v>24</v>
      </c>
      <c r="B14" s="138" t="s">
        <v>168</v>
      </c>
      <c r="C14" s="141">
        <v>1600000</v>
      </c>
      <c r="D14" s="141"/>
      <c r="E14" s="1">
        <f>SUM(C7:C14)</f>
        <v>64036078.22999999</v>
      </c>
    </row>
    <row r="15" spans="1:5" ht="18.75">
      <c r="A15" s="137" t="s">
        <v>25</v>
      </c>
      <c r="B15" s="138" t="s">
        <v>168</v>
      </c>
      <c r="C15" s="141">
        <v>143000</v>
      </c>
      <c r="D15" s="141"/>
      <c r="E15" s="1"/>
    </row>
    <row r="16" spans="1:4" ht="18.75">
      <c r="A16" s="137" t="s">
        <v>11</v>
      </c>
      <c r="B16" s="138" t="s">
        <v>169</v>
      </c>
      <c r="C16" s="141">
        <v>10267714.25</v>
      </c>
      <c r="D16" s="141"/>
    </row>
    <row r="17" spans="1:4" ht="18.75">
      <c r="A17" s="137" t="s">
        <v>12</v>
      </c>
      <c r="B17" s="138" t="s">
        <v>170</v>
      </c>
      <c r="C17" s="141">
        <v>2860</v>
      </c>
      <c r="D17" s="141"/>
    </row>
    <row r="18" spans="1:4" ht="18.75">
      <c r="A18" s="137" t="s">
        <v>13</v>
      </c>
      <c r="B18" s="138"/>
      <c r="C18" s="141">
        <v>69960</v>
      </c>
      <c r="D18" s="141"/>
    </row>
    <row r="19" spans="1:4" ht="18.75">
      <c r="A19" s="137" t="s">
        <v>171</v>
      </c>
      <c r="B19" s="138"/>
      <c r="C19" s="141">
        <v>3000</v>
      </c>
      <c r="D19" s="141"/>
    </row>
    <row r="20" spans="1:4" ht="18.75">
      <c r="A20" s="137" t="s">
        <v>234</v>
      </c>
      <c r="B20" s="138"/>
      <c r="C20" s="141">
        <v>110</v>
      </c>
      <c r="D20" s="141"/>
    </row>
    <row r="21" spans="1:4" ht="18.75">
      <c r="A21" s="137" t="s">
        <v>8</v>
      </c>
      <c r="B21" s="138" t="s">
        <v>172</v>
      </c>
      <c r="C21" s="140"/>
      <c r="D21" s="141">
        <v>23752974.24</v>
      </c>
    </row>
    <row r="22" spans="1:4" ht="18.75">
      <c r="A22" s="137" t="s">
        <v>9</v>
      </c>
      <c r="B22" s="138" t="s">
        <v>173</v>
      </c>
      <c r="C22" s="140"/>
      <c r="D22" s="141">
        <v>23018703.92</v>
      </c>
    </row>
    <row r="23" spans="1:4" ht="18.75">
      <c r="A23" s="137" t="s">
        <v>14</v>
      </c>
      <c r="B23" s="138" t="s">
        <v>174</v>
      </c>
      <c r="C23" s="140"/>
      <c r="D23" s="142">
        <v>23807844.41</v>
      </c>
    </row>
    <row r="24" spans="1:4" ht="18.75">
      <c r="A24" s="137" t="s">
        <v>15</v>
      </c>
      <c r="B24" s="138" t="s">
        <v>175</v>
      </c>
      <c r="C24" s="140"/>
      <c r="D24" s="142">
        <v>814276.06</v>
      </c>
    </row>
    <row r="25" spans="1:4" ht="18.75">
      <c r="A25" s="137" t="s">
        <v>16</v>
      </c>
      <c r="B25" s="138" t="s">
        <v>176</v>
      </c>
      <c r="C25" s="140"/>
      <c r="D25" s="141">
        <v>902525</v>
      </c>
    </row>
    <row r="26" spans="1:4" ht="18.75">
      <c r="A26" s="137" t="s">
        <v>26</v>
      </c>
      <c r="B26" s="138" t="s">
        <v>177</v>
      </c>
      <c r="C26" s="141"/>
      <c r="D26" s="141">
        <v>95585</v>
      </c>
    </row>
    <row r="27" spans="1:4" ht="18.75">
      <c r="A27" s="137" t="s">
        <v>178</v>
      </c>
      <c r="B27" s="138" t="s">
        <v>179</v>
      </c>
      <c r="C27" s="141"/>
      <c r="D27" s="141">
        <v>372194</v>
      </c>
    </row>
    <row r="28" spans="1:5" ht="18.75">
      <c r="A28" s="137" t="s">
        <v>27</v>
      </c>
      <c r="B28" s="143" t="s">
        <v>176</v>
      </c>
      <c r="C28" s="140"/>
      <c r="D28" s="144">
        <v>1758619.85</v>
      </c>
      <c r="E28" s="1">
        <f>C28-D28</f>
        <v>-1758619.85</v>
      </c>
    </row>
    <row r="29" spans="1:5" s="14" customFormat="1" ht="18.75">
      <c r="A29" s="145"/>
      <c r="B29" s="146"/>
      <c r="C29" s="147"/>
      <c r="D29" s="148"/>
      <c r="E29" s="13"/>
    </row>
    <row r="30" spans="1:5" s="14" customFormat="1" ht="19.5" thickBot="1">
      <c r="A30" s="93"/>
      <c r="B30" s="92"/>
      <c r="C30" s="149">
        <f>SUM(C7:C28)</f>
        <v>74522722.47999999</v>
      </c>
      <c r="D30" s="150">
        <f>SUM(D21:D29)</f>
        <v>74522722.47999999</v>
      </c>
      <c r="E30" s="13"/>
    </row>
    <row r="31" spans="1:4" s="8" customFormat="1" ht="19.5" thickTop="1">
      <c r="A31" s="222"/>
      <c r="B31" s="223"/>
      <c r="C31" s="224"/>
      <c r="D31" s="224"/>
    </row>
    <row r="32" spans="1:4" s="8" customFormat="1" ht="19.5">
      <c r="A32" s="4"/>
      <c r="B32" s="4"/>
      <c r="C32" s="5"/>
      <c r="D32" s="3"/>
    </row>
    <row r="33" spans="1:4" s="8" customFormat="1" ht="19.5">
      <c r="A33" s="2"/>
      <c r="B33" s="4"/>
      <c r="C33" s="2"/>
      <c r="D33" s="3"/>
    </row>
    <row r="34" spans="1:4" s="8" customFormat="1" ht="19.5">
      <c r="A34" s="2"/>
      <c r="B34" s="4"/>
      <c r="C34" s="2"/>
      <c r="D34" s="3"/>
    </row>
    <row r="35" spans="1:4" s="8" customFormat="1" ht="19.5">
      <c r="A35" s="2"/>
      <c r="B35" s="4"/>
      <c r="C35" s="2"/>
      <c r="D35" s="3"/>
    </row>
    <row r="36" spans="1:4" s="8" customFormat="1" ht="14.25">
      <c r="A36" s="9"/>
      <c r="B36" s="10"/>
      <c r="C36" s="9"/>
      <c r="D36" s="9"/>
    </row>
    <row r="37" spans="1:4" s="8" customFormat="1" ht="14.25">
      <c r="A37" s="9"/>
      <c r="B37" s="10"/>
      <c r="C37" s="9"/>
      <c r="D37" s="9"/>
    </row>
    <row r="38" spans="1:4" s="8" customFormat="1" ht="14.25">
      <c r="A38" s="9"/>
      <c r="B38" s="10"/>
      <c r="C38" s="9"/>
      <c r="D38" s="9"/>
    </row>
    <row r="46" spans="1:4" ht="14.25">
      <c r="A46" s="3"/>
      <c r="B46" s="11"/>
      <c r="C46" s="3"/>
      <c r="D46" s="3"/>
    </row>
    <row r="47" spans="1:4" ht="14.25">
      <c r="A47" s="3"/>
      <c r="B47" s="11"/>
      <c r="C47" s="3"/>
      <c r="D47" s="3"/>
    </row>
    <row r="48" spans="1:4" ht="14.25">
      <c r="A48" s="3"/>
      <c r="B48" s="11"/>
      <c r="C48" s="3"/>
      <c r="D48" s="3"/>
    </row>
    <row r="49" spans="1:4" ht="14.25">
      <c r="A49" s="6"/>
      <c r="B49" s="11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40">
      <selection activeCell="E45" sqref="E45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4.7109375" style="0" customWidth="1"/>
  </cols>
  <sheetData>
    <row r="1" spans="1:4" ht="21">
      <c r="A1" s="202" t="s">
        <v>110</v>
      </c>
      <c r="B1" s="202"/>
      <c r="C1" s="202"/>
      <c r="D1" s="202"/>
    </row>
    <row r="2" spans="1:4" ht="21">
      <c r="A2" s="203" t="s">
        <v>73</v>
      </c>
      <c r="B2" s="203"/>
      <c r="C2" s="203"/>
      <c r="D2" s="203"/>
    </row>
    <row r="3" spans="1:4" ht="21">
      <c r="A3" s="204" t="s">
        <v>235</v>
      </c>
      <c r="B3" s="204"/>
      <c r="C3" s="204"/>
      <c r="D3" s="204"/>
    </row>
    <row r="4" spans="1:4" ht="19.5">
      <c r="A4" s="17" t="s">
        <v>1</v>
      </c>
      <c r="B4" s="17" t="s">
        <v>74</v>
      </c>
      <c r="C4" s="17" t="s">
        <v>46</v>
      </c>
      <c r="D4" s="18" t="s">
        <v>111</v>
      </c>
    </row>
    <row r="5" spans="1:4" ht="19.5">
      <c r="A5" s="19"/>
      <c r="B5" s="20"/>
      <c r="C5" s="21" t="s">
        <v>75</v>
      </c>
      <c r="D5" s="22"/>
    </row>
    <row r="6" spans="1:4" ht="19.5">
      <c r="A6" s="23" t="s">
        <v>76</v>
      </c>
      <c r="B6" s="24"/>
      <c r="C6" s="25"/>
      <c r="D6" s="26"/>
    </row>
    <row r="7" spans="1:4" ht="19.5">
      <c r="A7" s="27" t="s">
        <v>112</v>
      </c>
      <c r="B7" s="28" t="s">
        <v>113</v>
      </c>
      <c r="C7" s="25"/>
      <c r="D7" s="26"/>
    </row>
    <row r="8" spans="1:4" ht="19.5">
      <c r="A8" s="29" t="s">
        <v>77</v>
      </c>
      <c r="B8" s="28" t="s">
        <v>114</v>
      </c>
      <c r="C8" s="30">
        <v>500000</v>
      </c>
      <c r="D8" s="26">
        <v>311406</v>
      </c>
    </row>
    <row r="9" spans="1:4" ht="19.5">
      <c r="A9" s="29" t="s">
        <v>78</v>
      </c>
      <c r="B9" s="28" t="s">
        <v>115</v>
      </c>
      <c r="C9" s="30">
        <v>135000</v>
      </c>
      <c r="D9" s="26">
        <v>102611</v>
      </c>
    </row>
    <row r="10" spans="1:4" ht="19.5">
      <c r="A10" s="29" t="s">
        <v>79</v>
      </c>
      <c r="B10" s="28" t="s">
        <v>116</v>
      </c>
      <c r="C10" s="30">
        <v>150000</v>
      </c>
      <c r="D10" s="26">
        <v>135153</v>
      </c>
    </row>
    <row r="11" spans="1:4" ht="19.5">
      <c r="A11" s="31" t="s">
        <v>80</v>
      </c>
      <c r="B11" s="20"/>
      <c r="C11" s="32">
        <f>SUM(C8:C10)</f>
        <v>785000</v>
      </c>
      <c r="D11" s="33">
        <f>SUM(D8:D10)</f>
        <v>549170</v>
      </c>
    </row>
    <row r="12" spans="1:4" ht="19.5">
      <c r="A12" s="23" t="s">
        <v>81</v>
      </c>
      <c r="B12" s="28" t="s">
        <v>117</v>
      </c>
      <c r="C12" s="34"/>
      <c r="D12" s="26"/>
    </row>
    <row r="13" spans="1:4" ht="19.5">
      <c r="A13" s="29" t="s">
        <v>180</v>
      </c>
      <c r="B13" s="28" t="s">
        <v>118</v>
      </c>
      <c r="C13" s="35">
        <v>473000</v>
      </c>
      <c r="D13" s="26">
        <v>172280</v>
      </c>
    </row>
    <row r="14" spans="1:4" ht="19.5">
      <c r="A14" s="29" t="s">
        <v>82</v>
      </c>
      <c r="B14" s="28" t="s">
        <v>119</v>
      </c>
      <c r="C14" s="35">
        <v>7000</v>
      </c>
      <c r="D14" s="26">
        <v>3500</v>
      </c>
    </row>
    <row r="15" spans="1:4" ht="19.5">
      <c r="A15" s="29" t="s">
        <v>83</v>
      </c>
      <c r="B15" s="28" t="s">
        <v>120</v>
      </c>
      <c r="C15" s="35">
        <v>15000</v>
      </c>
      <c r="D15" s="26">
        <v>118156</v>
      </c>
    </row>
    <row r="16" spans="1:4" ht="19.5">
      <c r="A16" s="29" t="s">
        <v>84</v>
      </c>
      <c r="B16" s="28" t="s">
        <v>121</v>
      </c>
      <c r="C16" s="35">
        <v>61000</v>
      </c>
      <c r="D16" s="26">
        <v>34500</v>
      </c>
    </row>
    <row r="17" spans="1:4" ht="19.5">
      <c r="A17" s="29" t="s">
        <v>85</v>
      </c>
      <c r="B17" s="28" t="s">
        <v>122</v>
      </c>
      <c r="C17" s="35">
        <v>2000</v>
      </c>
      <c r="D17" s="26">
        <v>590</v>
      </c>
    </row>
    <row r="18" spans="1:4" ht="19.5">
      <c r="A18" s="29" t="s">
        <v>86</v>
      </c>
      <c r="B18" s="28" t="s">
        <v>123</v>
      </c>
      <c r="C18" s="35">
        <v>6000</v>
      </c>
      <c r="D18" s="26">
        <v>7546</v>
      </c>
    </row>
    <row r="19" spans="1:4" ht="19.5">
      <c r="A19" s="31" t="s">
        <v>80</v>
      </c>
      <c r="B19" s="20"/>
      <c r="C19" s="32">
        <f>SUM(C13:C18)</f>
        <v>564000</v>
      </c>
      <c r="D19" s="33">
        <f>SUM(D13:D18)</f>
        <v>336572</v>
      </c>
    </row>
    <row r="20" spans="1:4" ht="19.5">
      <c r="A20" s="23" t="s">
        <v>124</v>
      </c>
      <c r="B20" s="28" t="s">
        <v>125</v>
      </c>
      <c r="C20" s="25"/>
      <c r="D20" s="26"/>
    </row>
    <row r="21" spans="1:4" ht="19.5">
      <c r="A21" s="29" t="s">
        <v>87</v>
      </c>
      <c r="B21" s="28" t="s">
        <v>126</v>
      </c>
      <c r="C21" s="35">
        <v>200000</v>
      </c>
      <c r="D21" s="26">
        <v>129500</v>
      </c>
    </row>
    <row r="22" spans="1:4" ht="19.5">
      <c r="A22" s="29" t="s">
        <v>88</v>
      </c>
      <c r="B22" s="28" t="s">
        <v>127</v>
      </c>
      <c r="C22" s="35">
        <v>350000</v>
      </c>
      <c r="D22" s="26">
        <v>141303.9</v>
      </c>
    </row>
    <row r="23" spans="1:4" ht="19.5">
      <c r="A23" s="29" t="s">
        <v>89</v>
      </c>
      <c r="B23" s="28" t="s">
        <v>128</v>
      </c>
      <c r="C23" s="36">
        <v>500</v>
      </c>
      <c r="D23" s="26"/>
    </row>
    <row r="24" spans="1:4" ht="19.5">
      <c r="A24" s="31" t="s">
        <v>80</v>
      </c>
      <c r="B24" s="20"/>
      <c r="C24" s="37">
        <f>SUM(C21:C23)</f>
        <v>550500</v>
      </c>
      <c r="D24" s="38">
        <f>SUM(D21:D23)</f>
        <v>270803.9</v>
      </c>
    </row>
    <row r="25" spans="1:4" ht="19.5">
      <c r="A25" s="39" t="s">
        <v>90</v>
      </c>
      <c r="B25" s="28" t="s">
        <v>129</v>
      </c>
      <c r="C25" s="25"/>
      <c r="D25" s="26"/>
    </row>
    <row r="26" spans="1:4" ht="19.5">
      <c r="A26" s="29" t="s">
        <v>91</v>
      </c>
      <c r="B26" s="28" t="s">
        <v>130</v>
      </c>
      <c r="C26" s="35">
        <v>3000</v>
      </c>
      <c r="D26" s="26"/>
    </row>
    <row r="27" spans="1:4" ht="19.5">
      <c r="A27" s="29" t="s">
        <v>92</v>
      </c>
      <c r="B27" s="28" t="s">
        <v>131</v>
      </c>
      <c r="C27" s="35">
        <v>400000</v>
      </c>
      <c r="D27" s="26">
        <v>49200</v>
      </c>
    </row>
    <row r="28" spans="1:4" ht="19.5">
      <c r="A28" s="29" t="s">
        <v>93</v>
      </c>
      <c r="B28" s="28" t="s">
        <v>132</v>
      </c>
      <c r="C28" s="35">
        <v>16000</v>
      </c>
      <c r="D28" s="26">
        <v>27500</v>
      </c>
    </row>
    <row r="29" spans="1:4" ht="19.5">
      <c r="A29" s="31" t="s">
        <v>80</v>
      </c>
      <c r="B29" s="20"/>
      <c r="C29" s="32">
        <f>SUM(C26:C28)</f>
        <v>419000</v>
      </c>
      <c r="D29" s="33">
        <f>SUM(D26:D28)</f>
        <v>76700</v>
      </c>
    </row>
    <row r="30" spans="1:4" ht="19.5">
      <c r="A30" s="39" t="s">
        <v>94</v>
      </c>
      <c r="B30" s="20"/>
      <c r="C30" s="40"/>
      <c r="D30" s="41"/>
    </row>
    <row r="31" spans="1:4" ht="19.5">
      <c r="A31" s="39" t="s">
        <v>133</v>
      </c>
      <c r="B31" s="28" t="s">
        <v>134</v>
      </c>
      <c r="C31" s="40"/>
      <c r="D31" s="41"/>
    </row>
    <row r="32" spans="1:4" ht="19.5">
      <c r="A32" s="29" t="s">
        <v>95</v>
      </c>
      <c r="B32" s="42">
        <v>1001</v>
      </c>
      <c r="C32" s="35">
        <v>8755000</v>
      </c>
      <c r="D32" s="26">
        <v>3156019.71</v>
      </c>
    </row>
    <row r="33" spans="1:4" ht="19.5">
      <c r="A33" s="29" t="s">
        <v>181</v>
      </c>
      <c r="B33" s="42">
        <v>1001</v>
      </c>
      <c r="C33" s="35">
        <v>5094000</v>
      </c>
      <c r="D33" s="26">
        <v>2036613.48</v>
      </c>
    </row>
    <row r="34" spans="1:4" ht="19.5">
      <c r="A34" s="29" t="s">
        <v>182</v>
      </c>
      <c r="B34" s="42">
        <v>1005</v>
      </c>
      <c r="C34" s="35">
        <v>2389000</v>
      </c>
      <c r="D34" s="26">
        <v>1079988.66</v>
      </c>
    </row>
    <row r="35" spans="1:4" ht="19.5">
      <c r="A35" s="29" t="s">
        <v>96</v>
      </c>
      <c r="B35" s="42">
        <v>1006</v>
      </c>
      <c r="C35" s="35">
        <v>3250000</v>
      </c>
      <c r="D35" s="26">
        <v>2235249.28</v>
      </c>
    </row>
    <row r="36" spans="1:4" ht="19.5">
      <c r="A36" s="29" t="s">
        <v>97</v>
      </c>
      <c r="B36" s="42">
        <v>1010</v>
      </c>
      <c r="C36" s="35">
        <v>80000</v>
      </c>
      <c r="D36" s="26"/>
    </row>
    <row r="37" spans="1:4" ht="19.5">
      <c r="A37" s="29" t="s">
        <v>98</v>
      </c>
      <c r="B37" s="42">
        <v>1011</v>
      </c>
      <c r="C37" s="35">
        <v>188000</v>
      </c>
      <c r="D37" s="26">
        <v>52401.92</v>
      </c>
    </row>
    <row r="38" spans="1:4" ht="19.5">
      <c r="A38" s="29" t="s">
        <v>99</v>
      </c>
      <c r="B38" s="42">
        <v>1013</v>
      </c>
      <c r="C38" s="35">
        <v>2125000</v>
      </c>
      <c r="D38" s="26">
        <v>561715</v>
      </c>
    </row>
    <row r="39" spans="1:4" ht="19.5">
      <c r="A39" s="29" t="s">
        <v>100</v>
      </c>
      <c r="B39" s="42">
        <v>1004</v>
      </c>
      <c r="C39" s="35">
        <v>55000</v>
      </c>
      <c r="D39" s="26">
        <v>26096.46</v>
      </c>
    </row>
    <row r="40" spans="1:4" ht="19.5">
      <c r="A40" s="31"/>
      <c r="B40" s="20"/>
      <c r="C40" s="32">
        <f>SUM(C32:C39)</f>
        <v>21936000</v>
      </c>
      <c r="D40" s="33">
        <f>SUM(D32:D39)</f>
        <v>9148084.51</v>
      </c>
    </row>
    <row r="41" spans="1:4" ht="19.5">
      <c r="A41" s="23" t="s">
        <v>101</v>
      </c>
      <c r="B41" s="24"/>
      <c r="C41" s="25"/>
      <c r="D41" s="26"/>
    </row>
    <row r="42" spans="1:4" ht="19.5">
      <c r="A42" s="43" t="s">
        <v>135</v>
      </c>
      <c r="B42" s="42"/>
      <c r="C42" s="25"/>
      <c r="D42" s="26"/>
    </row>
    <row r="43" spans="1:4" ht="19.5">
      <c r="A43" s="29"/>
      <c r="B43" s="42"/>
      <c r="C43" s="35"/>
      <c r="D43" s="26"/>
    </row>
    <row r="44" spans="1:4" ht="19.5">
      <c r="A44" s="29" t="s">
        <v>183</v>
      </c>
      <c r="B44" s="42">
        <v>2002</v>
      </c>
      <c r="C44" s="35">
        <v>19060000</v>
      </c>
      <c r="D44" s="26"/>
    </row>
    <row r="45" spans="1:4" ht="19.5">
      <c r="A45" s="29" t="s">
        <v>136</v>
      </c>
      <c r="B45" s="42"/>
      <c r="C45" s="35"/>
      <c r="D45" s="44">
        <v>959279</v>
      </c>
    </row>
    <row r="46" spans="1:4" ht="19.5">
      <c r="A46" s="45" t="s">
        <v>137</v>
      </c>
      <c r="B46" s="46"/>
      <c r="C46" s="47"/>
      <c r="D46" s="48">
        <v>2032000</v>
      </c>
    </row>
    <row r="47" spans="1:4" ht="19.5">
      <c r="A47" s="49"/>
      <c r="B47" s="49" t="s">
        <v>62</v>
      </c>
      <c r="C47" s="50"/>
      <c r="D47" s="51"/>
    </row>
    <row r="48" spans="1:4" ht="19.5">
      <c r="A48" s="17" t="s">
        <v>1</v>
      </c>
      <c r="B48" s="17" t="s">
        <v>74</v>
      </c>
      <c r="C48" s="17" t="s">
        <v>46</v>
      </c>
      <c r="D48" s="18" t="s">
        <v>111</v>
      </c>
    </row>
    <row r="49" spans="1:4" ht="19.5">
      <c r="A49" s="52"/>
      <c r="B49" s="21"/>
      <c r="C49" s="21" t="s">
        <v>75</v>
      </c>
      <c r="D49" s="22"/>
    </row>
    <row r="50" spans="1:4" ht="19.5">
      <c r="A50" s="29" t="s">
        <v>138</v>
      </c>
      <c r="B50" s="42"/>
      <c r="C50" s="35"/>
      <c r="D50" s="44">
        <v>42000</v>
      </c>
    </row>
    <row r="51" spans="1:4" ht="19.5">
      <c r="A51" s="29" t="s">
        <v>139</v>
      </c>
      <c r="B51" s="42"/>
      <c r="C51" s="35"/>
      <c r="D51" s="44">
        <v>20000</v>
      </c>
    </row>
    <row r="52" spans="1:4" ht="19.5">
      <c r="A52" s="29" t="s">
        <v>140</v>
      </c>
      <c r="B52" s="42"/>
      <c r="C52" s="35"/>
      <c r="D52" s="44">
        <v>10238235</v>
      </c>
    </row>
    <row r="53" spans="1:4" ht="19.5">
      <c r="A53" s="29" t="s">
        <v>141</v>
      </c>
      <c r="B53" s="42"/>
      <c r="C53" s="35"/>
      <c r="D53" s="44"/>
    </row>
    <row r="54" spans="1:4" ht="19.5">
      <c r="A54" s="29" t="s">
        <v>142</v>
      </c>
      <c r="B54" s="42"/>
      <c r="C54" s="35"/>
      <c r="D54" s="44">
        <v>135000</v>
      </c>
    </row>
    <row r="55" spans="1:4" ht="20.25" thickBot="1">
      <c r="A55" s="53" t="s">
        <v>80</v>
      </c>
      <c r="B55" s="21"/>
      <c r="C55" s="54">
        <f>SUM(C43:C44)</f>
        <v>19060000</v>
      </c>
      <c r="D55" s="55">
        <f>SUM(D41:D54)</f>
        <v>13426514</v>
      </c>
    </row>
    <row r="56" spans="1:4" ht="21" thickBot="1">
      <c r="A56" s="56" t="s">
        <v>102</v>
      </c>
      <c r="B56" s="57"/>
      <c r="C56" s="58">
        <f>C11+C19+C24+C29+C40+C55</f>
        <v>43314500</v>
      </c>
      <c r="D56" s="59">
        <f>D11+D19+D24+D29+D40+D55</f>
        <v>23807844.41</v>
      </c>
    </row>
    <row r="57" spans="1:4" ht="19.5">
      <c r="A57" s="60" t="s">
        <v>103</v>
      </c>
      <c r="B57" s="61"/>
      <c r="C57" s="40"/>
      <c r="D57" s="62"/>
    </row>
    <row r="58" spans="1:4" ht="19.5">
      <c r="A58" s="65" t="s">
        <v>184</v>
      </c>
      <c r="B58" s="42">
        <v>3001</v>
      </c>
      <c r="C58" s="40"/>
      <c r="D58" s="64"/>
    </row>
    <row r="59" spans="1:4" ht="19.5">
      <c r="A59" s="65" t="s">
        <v>185</v>
      </c>
      <c r="B59" s="42"/>
      <c r="C59" s="40"/>
      <c r="D59" s="64"/>
    </row>
    <row r="60" spans="1:4" ht="19.5">
      <c r="A60" s="65" t="s">
        <v>186</v>
      </c>
      <c r="B60" s="42">
        <v>3002</v>
      </c>
      <c r="C60" s="40"/>
      <c r="D60" s="64">
        <v>2457600</v>
      </c>
    </row>
    <row r="61" spans="1:4" ht="19.5">
      <c r="A61" s="65" t="s">
        <v>145</v>
      </c>
      <c r="B61" s="42"/>
      <c r="C61" s="40"/>
      <c r="D61" s="64"/>
    </row>
    <row r="62" spans="1:4" ht="19.5">
      <c r="A62" s="65" t="s">
        <v>144</v>
      </c>
      <c r="B62" s="42">
        <v>3003</v>
      </c>
      <c r="C62" s="40"/>
      <c r="D62" s="64">
        <v>6837000</v>
      </c>
    </row>
    <row r="63" spans="1:4" ht="19.5">
      <c r="A63" s="65" t="s">
        <v>146</v>
      </c>
      <c r="B63" s="42"/>
      <c r="C63" s="40"/>
      <c r="D63" s="64"/>
    </row>
    <row r="64" spans="1:4" ht="19.5">
      <c r="A64" s="65" t="s">
        <v>187</v>
      </c>
      <c r="B64" s="42">
        <v>3004</v>
      </c>
      <c r="C64" s="40"/>
      <c r="D64" s="64">
        <v>1859934.47</v>
      </c>
    </row>
    <row r="65" spans="1:4" ht="19.5">
      <c r="A65" s="65" t="s">
        <v>147</v>
      </c>
      <c r="B65" s="42"/>
      <c r="C65" s="40"/>
      <c r="D65" s="64"/>
    </row>
    <row r="66" spans="1:4" ht="19.5">
      <c r="A66" s="65" t="s">
        <v>188</v>
      </c>
      <c r="B66" s="42">
        <v>3005</v>
      </c>
      <c r="C66" s="40"/>
      <c r="D66" s="64">
        <v>79710</v>
      </c>
    </row>
    <row r="67" spans="1:4" ht="19.5">
      <c r="A67" s="65" t="s">
        <v>189</v>
      </c>
      <c r="B67" s="42"/>
      <c r="C67" s="40"/>
      <c r="D67" s="64"/>
    </row>
    <row r="68" spans="1:4" ht="19.5">
      <c r="A68" s="65" t="s">
        <v>148</v>
      </c>
      <c r="B68" s="42">
        <v>3006</v>
      </c>
      <c r="C68" s="40"/>
      <c r="D68" s="64"/>
    </row>
    <row r="69" spans="1:4" ht="19.5">
      <c r="A69" s="65" t="s">
        <v>190</v>
      </c>
      <c r="B69" s="42"/>
      <c r="C69" s="40"/>
      <c r="D69" s="64"/>
    </row>
    <row r="70" spans="1:4" ht="19.5">
      <c r="A70" s="65" t="s">
        <v>149</v>
      </c>
      <c r="B70" s="42">
        <v>3007</v>
      </c>
      <c r="C70" s="40"/>
      <c r="D70" s="64">
        <v>654780</v>
      </c>
    </row>
    <row r="71" spans="1:4" ht="19.5">
      <c r="A71" s="65" t="s">
        <v>150</v>
      </c>
      <c r="B71" s="42"/>
      <c r="C71" s="40"/>
      <c r="D71" s="64"/>
    </row>
    <row r="72" spans="1:4" ht="19.5">
      <c r="A72" s="65" t="s">
        <v>151</v>
      </c>
      <c r="B72" s="42">
        <v>3008</v>
      </c>
      <c r="C72" s="40"/>
      <c r="D72" s="64">
        <v>238680</v>
      </c>
    </row>
    <row r="73" spans="1:4" ht="19.5">
      <c r="A73" s="65" t="s">
        <v>152</v>
      </c>
      <c r="B73" s="42"/>
      <c r="C73" s="40"/>
      <c r="D73" s="64"/>
    </row>
    <row r="74" spans="1:4" ht="19.5">
      <c r="A74" s="65" t="s">
        <v>236</v>
      </c>
      <c r="B74" s="42">
        <v>3009</v>
      </c>
      <c r="C74" s="40"/>
      <c r="D74" s="64">
        <v>134400</v>
      </c>
    </row>
    <row r="75" spans="1:4" ht="19.5">
      <c r="A75" s="65" t="s">
        <v>153</v>
      </c>
      <c r="B75" s="42">
        <v>3010</v>
      </c>
      <c r="C75" s="40"/>
      <c r="D75" s="64"/>
    </row>
    <row r="76" spans="1:4" ht="19.5">
      <c r="A76" s="65" t="s">
        <v>104</v>
      </c>
      <c r="B76" s="42"/>
      <c r="C76" s="40"/>
      <c r="D76" s="64"/>
    </row>
    <row r="77" spans="1:4" ht="19.5">
      <c r="A77" s="65" t="s">
        <v>154</v>
      </c>
      <c r="B77" s="42">
        <v>3011</v>
      </c>
      <c r="C77" s="40"/>
      <c r="D77" s="64"/>
    </row>
    <row r="78" spans="1:4" ht="19.5">
      <c r="A78" s="65" t="s">
        <v>155</v>
      </c>
      <c r="B78" s="42">
        <v>3012</v>
      </c>
      <c r="C78" s="40"/>
      <c r="D78" s="64"/>
    </row>
    <row r="79" spans="1:4" ht="19.5">
      <c r="A79" s="65" t="s">
        <v>156</v>
      </c>
      <c r="B79" s="20"/>
      <c r="C79" s="40"/>
      <c r="D79" s="64"/>
    </row>
    <row r="80" spans="1:4" ht="19.5">
      <c r="A80" s="65" t="s">
        <v>157</v>
      </c>
      <c r="B80" s="20">
        <v>3013</v>
      </c>
      <c r="C80" s="40"/>
      <c r="D80" s="64"/>
    </row>
    <row r="81" spans="1:4" ht="19.5">
      <c r="A81" s="65" t="s">
        <v>158</v>
      </c>
      <c r="B81" s="20"/>
      <c r="C81" s="40"/>
      <c r="D81" s="64"/>
    </row>
    <row r="82" spans="1:4" ht="19.5">
      <c r="A82" s="65" t="s">
        <v>159</v>
      </c>
      <c r="B82" s="20">
        <v>3014</v>
      </c>
      <c r="C82" s="40"/>
      <c r="D82" s="64"/>
    </row>
    <row r="83" spans="1:4" ht="19.5">
      <c r="A83" s="65" t="s">
        <v>160</v>
      </c>
      <c r="B83" s="20"/>
      <c r="C83" s="40"/>
      <c r="D83" s="64"/>
    </row>
    <row r="84" spans="1:4" ht="19.5">
      <c r="A84" s="31" t="s">
        <v>80</v>
      </c>
      <c r="B84" s="20"/>
      <c r="C84" s="40"/>
      <c r="D84" s="67">
        <f>SUM(D57:D82)</f>
        <v>12262104.47</v>
      </c>
    </row>
    <row r="85" spans="1:4" ht="19.5">
      <c r="A85" s="63" t="s">
        <v>143</v>
      </c>
      <c r="B85" s="20"/>
      <c r="C85" s="40"/>
      <c r="D85" s="64"/>
    </row>
    <row r="86" spans="1:4" ht="19.5">
      <c r="A86" s="65" t="s">
        <v>237</v>
      </c>
      <c r="B86" s="20"/>
      <c r="C86" s="40"/>
      <c r="D86" s="64">
        <v>111500</v>
      </c>
    </row>
    <row r="87" spans="1:4" ht="19.5">
      <c r="A87" s="65" t="s">
        <v>191</v>
      </c>
      <c r="B87" s="20"/>
      <c r="C87" s="40"/>
      <c r="D87" s="64"/>
    </row>
    <row r="88" spans="1:4" ht="19.5">
      <c r="A88" s="53" t="s">
        <v>80</v>
      </c>
      <c r="B88" s="21"/>
      <c r="C88" s="151"/>
      <c r="D88" s="67">
        <f>SUM(D86:D87)</f>
        <v>111500</v>
      </c>
    </row>
    <row r="89" spans="1:4" ht="19.5">
      <c r="A89" s="56" t="s">
        <v>193</v>
      </c>
      <c r="B89" s="57"/>
      <c r="C89" s="66" t="s">
        <v>105</v>
      </c>
      <c r="D89" s="67">
        <f>D84+D88</f>
        <v>12373604.47</v>
      </c>
    </row>
    <row r="90" spans="1:4" ht="19.5">
      <c r="A90" s="205"/>
      <c r="B90" s="205"/>
      <c r="C90" s="205"/>
      <c r="D90" s="205"/>
    </row>
    <row r="91" spans="1:4" ht="19.5">
      <c r="A91" s="152"/>
      <c r="B91" s="49"/>
      <c r="C91" s="153"/>
      <c r="D91" s="51"/>
    </row>
    <row r="92" spans="1:4" ht="19.5">
      <c r="A92" s="53" t="s">
        <v>80</v>
      </c>
      <c r="B92" s="21"/>
      <c r="C92" s="151"/>
      <c r="D92" s="67">
        <f>SUM(D86:D91)</f>
        <v>12596604.47</v>
      </c>
    </row>
    <row r="93" spans="1:4" ht="19.5">
      <c r="A93" s="49"/>
      <c r="B93" s="49" t="s">
        <v>192</v>
      </c>
      <c r="C93" s="50"/>
      <c r="D93" s="51"/>
    </row>
    <row r="94" spans="1:4" ht="19.5">
      <c r="A94" s="17" t="s">
        <v>1</v>
      </c>
      <c r="B94" s="17" t="s">
        <v>74</v>
      </c>
      <c r="C94" s="17" t="s">
        <v>46</v>
      </c>
      <c r="D94" s="18" t="s">
        <v>111</v>
      </c>
    </row>
    <row r="95" spans="1:4" ht="19.5">
      <c r="A95" s="52"/>
      <c r="B95" s="21"/>
      <c r="C95" s="21" t="s">
        <v>75</v>
      </c>
      <c r="D95" s="22"/>
    </row>
    <row r="96" spans="1:4" ht="19.5">
      <c r="A96" s="56" t="s">
        <v>193</v>
      </c>
      <c r="B96" s="57"/>
      <c r="C96" s="66" t="s">
        <v>105</v>
      </c>
      <c r="D96" s="67">
        <f>D84+D92</f>
        <v>24858708.94</v>
      </c>
    </row>
    <row r="97" spans="1:4" ht="19.5">
      <c r="A97" s="205"/>
      <c r="B97" s="205"/>
      <c r="C97" s="205"/>
      <c r="D97" s="205"/>
    </row>
    <row r="98" spans="1:4" ht="19.5">
      <c r="A98" s="152"/>
      <c r="B98" s="49"/>
      <c r="C98" s="153"/>
      <c r="D98" s="51"/>
    </row>
  </sheetData>
  <sheetProtection/>
  <mergeCells count="5">
    <mergeCell ref="A1:D1"/>
    <mergeCell ref="A2:D2"/>
    <mergeCell ref="A3:D3"/>
    <mergeCell ref="A97:D97"/>
    <mergeCell ref="A90:D90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7"/>
    </sheetView>
  </sheetViews>
  <sheetFormatPr defaultColWidth="9.140625" defaultRowHeight="15"/>
  <cols>
    <col min="1" max="1" width="9.00390625" style="15" customWidth="1"/>
    <col min="2" max="2" width="49.8515625" style="15" customWidth="1"/>
    <col min="3" max="6" width="15.00390625" style="15" customWidth="1"/>
    <col min="7" max="16384" width="9.00390625" style="15" customWidth="1"/>
  </cols>
  <sheetData>
    <row r="1" spans="1:6" ht="25.5">
      <c r="A1" s="68"/>
      <c r="B1" s="69"/>
      <c r="C1" s="69"/>
      <c r="D1" s="70"/>
      <c r="E1" s="70"/>
      <c r="F1" s="154" t="s">
        <v>28</v>
      </c>
    </row>
    <row r="2" spans="1:6" ht="25.5">
      <c r="A2" s="68"/>
      <c r="B2" s="69"/>
      <c r="C2" s="69"/>
      <c r="D2" s="70"/>
      <c r="E2" s="70"/>
      <c r="F2" s="68"/>
    </row>
    <row r="3" spans="1:6" ht="27.75">
      <c r="A3" s="206" t="s">
        <v>29</v>
      </c>
      <c r="B3" s="206"/>
      <c r="C3" s="206"/>
      <c r="D3" s="206"/>
      <c r="E3" s="206"/>
      <c r="F3" s="206"/>
    </row>
    <row r="4" spans="1:6" ht="27.75">
      <c r="A4" s="206" t="s">
        <v>30</v>
      </c>
      <c r="B4" s="206"/>
      <c r="C4" s="206"/>
      <c r="D4" s="206"/>
      <c r="E4" s="206"/>
      <c r="F4" s="206"/>
    </row>
    <row r="5" spans="1:6" ht="27.75">
      <c r="A5" s="206" t="s">
        <v>238</v>
      </c>
      <c r="B5" s="206"/>
      <c r="C5" s="206"/>
      <c r="D5" s="206"/>
      <c r="E5" s="206"/>
      <c r="F5" s="206"/>
    </row>
    <row r="6" spans="1:6" ht="25.5">
      <c r="A6" s="71" t="s">
        <v>31</v>
      </c>
      <c r="B6" s="71" t="s">
        <v>1</v>
      </c>
      <c r="C6" s="155" t="s">
        <v>32</v>
      </c>
      <c r="D6" s="72" t="s">
        <v>161</v>
      </c>
      <c r="E6" s="72" t="s">
        <v>162</v>
      </c>
      <c r="F6" s="71" t="s">
        <v>33</v>
      </c>
    </row>
    <row r="7" spans="1:6" ht="25.5">
      <c r="A7" s="73">
        <v>1</v>
      </c>
      <c r="B7" s="74" t="s">
        <v>34</v>
      </c>
      <c r="C7" s="75">
        <v>14919.7</v>
      </c>
      <c r="D7" s="156"/>
      <c r="E7" s="157"/>
      <c r="F7" s="76">
        <f aca="true" t="shared" si="0" ref="F7:F15">C7+D7-E7</f>
        <v>14919.7</v>
      </c>
    </row>
    <row r="8" spans="1:6" ht="25.5">
      <c r="A8" s="77">
        <v>2</v>
      </c>
      <c r="B8" s="78" t="s">
        <v>35</v>
      </c>
      <c r="C8" s="79">
        <v>17903.64</v>
      </c>
      <c r="D8" s="158"/>
      <c r="E8" s="159"/>
      <c r="F8" s="80">
        <f t="shared" si="0"/>
        <v>17903.64</v>
      </c>
    </row>
    <row r="9" spans="1:6" ht="25.5">
      <c r="A9" s="77">
        <v>3</v>
      </c>
      <c r="B9" s="78" t="s">
        <v>36</v>
      </c>
      <c r="C9" s="79">
        <v>748590.4</v>
      </c>
      <c r="D9" s="158">
        <v>12900</v>
      </c>
      <c r="E9" s="159"/>
      <c r="F9" s="80">
        <f t="shared" si="0"/>
        <v>761490.4</v>
      </c>
    </row>
    <row r="10" spans="1:6" ht="25.5">
      <c r="A10" s="77">
        <v>4</v>
      </c>
      <c r="B10" s="78" t="s">
        <v>37</v>
      </c>
      <c r="C10" s="79">
        <v>1697.09</v>
      </c>
      <c r="D10" s="158">
        <v>3256.15</v>
      </c>
      <c r="E10" s="159">
        <v>1697.09</v>
      </c>
      <c r="F10" s="80">
        <f t="shared" si="0"/>
        <v>3256.1499999999996</v>
      </c>
    </row>
    <row r="11" spans="1:6" ht="25.5">
      <c r="A11" s="77">
        <v>5</v>
      </c>
      <c r="B11" s="78" t="s">
        <v>38</v>
      </c>
      <c r="C11" s="79">
        <v>3.97</v>
      </c>
      <c r="D11" s="158">
        <v>14864.96</v>
      </c>
      <c r="E11" s="159">
        <v>9798.81</v>
      </c>
      <c r="F11" s="80">
        <f t="shared" si="0"/>
        <v>5070.119999999999</v>
      </c>
    </row>
    <row r="12" spans="1:6" ht="25.5">
      <c r="A12" s="77">
        <v>6</v>
      </c>
      <c r="B12" s="78" t="s">
        <v>39</v>
      </c>
      <c r="C12" s="79">
        <f>'[1]พ.ย.'!F12</f>
        <v>0</v>
      </c>
      <c r="D12" s="158"/>
      <c r="E12" s="159"/>
      <c r="F12" s="80">
        <f t="shared" si="0"/>
        <v>0</v>
      </c>
    </row>
    <row r="13" spans="1:6" ht="25.5">
      <c r="A13" s="77">
        <v>7</v>
      </c>
      <c r="B13" s="78" t="s">
        <v>163</v>
      </c>
      <c r="C13" s="79">
        <f>'[1]พ.ย.'!F13</f>
        <v>5.05</v>
      </c>
      <c r="D13" s="158"/>
      <c r="E13" s="159"/>
      <c r="F13" s="80">
        <f t="shared" si="0"/>
        <v>5.05</v>
      </c>
    </row>
    <row r="14" spans="1:6" ht="25.5">
      <c r="A14" s="77">
        <v>8</v>
      </c>
      <c r="B14" s="78" t="s">
        <v>40</v>
      </c>
      <c r="C14" s="79">
        <v>11381</v>
      </c>
      <c r="D14" s="158">
        <v>11631</v>
      </c>
      <c r="E14" s="159">
        <v>11381</v>
      </c>
      <c r="F14" s="80">
        <f t="shared" si="0"/>
        <v>11631</v>
      </c>
    </row>
    <row r="15" spans="1:6" ht="25.5">
      <c r="A15" s="77">
        <v>9</v>
      </c>
      <c r="B15" s="225" t="s">
        <v>39</v>
      </c>
      <c r="C15" s="160">
        <f>'[1]พ.ย.'!F15</f>
        <v>0</v>
      </c>
      <c r="D15" s="161"/>
      <c r="E15" s="226"/>
      <c r="F15" s="227">
        <f t="shared" si="0"/>
        <v>0</v>
      </c>
    </row>
    <row r="16" spans="1:6" ht="26.25" thickBot="1">
      <c r="A16" s="207" t="s">
        <v>41</v>
      </c>
      <c r="B16" s="228"/>
      <c r="C16" s="162">
        <f>SUM(C7:C15)</f>
        <v>794500.85</v>
      </c>
      <c r="D16" s="162">
        <f>SUM(D7:D15)</f>
        <v>42652.11</v>
      </c>
      <c r="E16" s="162">
        <f>SUM(E7:E15)</f>
        <v>22876.9</v>
      </c>
      <c r="F16" s="162">
        <f>SUM(F7:F15)</f>
        <v>814276.06</v>
      </c>
    </row>
    <row r="17" spans="1:6" ht="26.25" thickTop="1">
      <c r="A17" s="68"/>
      <c r="B17" s="69"/>
      <c r="C17" s="69"/>
      <c r="D17" s="70"/>
      <c r="E17" s="70"/>
      <c r="F17" s="69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.140625" style="16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81"/>
      <c r="B1" s="81"/>
      <c r="C1" s="81"/>
      <c r="D1" s="81"/>
      <c r="E1" s="81"/>
      <c r="F1" s="208" t="s">
        <v>194</v>
      </c>
      <c r="G1" s="208"/>
    </row>
    <row r="2" spans="1:7" ht="26.25">
      <c r="A2" s="209" t="s">
        <v>195</v>
      </c>
      <c r="B2" s="209"/>
      <c r="C2" s="209"/>
      <c r="D2" s="209"/>
      <c r="E2" s="209"/>
      <c r="F2" s="209"/>
      <c r="G2" s="209"/>
    </row>
    <row r="3" spans="1:7" ht="21">
      <c r="A3" s="200" t="s">
        <v>106</v>
      </c>
      <c r="B3" s="200"/>
      <c r="C3" s="200"/>
      <c r="D3" s="200"/>
      <c r="E3" s="200"/>
      <c r="F3" s="200"/>
      <c r="G3" s="200"/>
    </row>
    <row r="4" spans="1:7" ht="21">
      <c r="A4" s="201" t="s">
        <v>239</v>
      </c>
      <c r="B4" s="201"/>
      <c r="C4" s="201"/>
      <c r="D4" s="201"/>
      <c r="E4" s="201"/>
      <c r="F4" s="201"/>
      <c r="G4" s="201"/>
    </row>
    <row r="5" spans="1:7" ht="21">
      <c r="A5" s="95" t="s">
        <v>31</v>
      </c>
      <c r="B5" s="183" t="s">
        <v>1</v>
      </c>
      <c r="C5" s="95" t="s">
        <v>164</v>
      </c>
      <c r="D5" s="184" t="s">
        <v>75</v>
      </c>
      <c r="E5" s="95" t="s">
        <v>107</v>
      </c>
      <c r="F5" s="95" t="s">
        <v>108</v>
      </c>
      <c r="G5" s="163" t="s">
        <v>109</v>
      </c>
    </row>
    <row r="6" spans="1:7" ht="21">
      <c r="A6" s="96"/>
      <c r="B6" s="164"/>
      <c r="C6" s="165" t="s">
        <v>196</v>
      </c>
      <c r="D6" s="166"/>
      <c r="E6" s="122"/>
      <c r="F6" s="167"/>
      <c r="G6" s="168"/>
    </row>
    <row r="7" spans="1:7" ht="21">
      <c r="A7" s="84">
        <v>1</v>
      </c>
      <c r="B7" s="169" t="s">
        <v>197</v>
      </c>
      <c r="C7" s="137"/>
      <c r="D7" s="85"/>
      <c r="E7" s="86"/>
      <c r="F7" s="170">
        <f>C7+D7-E7</f>
        <v>0</v>
      </c>
      <c r="G7" s="229"/>
    </row>
    <row r="8" spans="1:7" ht="21">
      <c r="A8" s="84">
        <v>2</v>
      </c>
      <c r="B8" s="169" t="s">
        <v>198</v>
      </c>
      <c r="C8" s="86"/>
      <c r="D8" s="85">
        <v>39855</v>
      </c>
      <c r="E8" s="86">
        <v>26570</v>
      </c>
      <c r="F8" s="170">
        <f>C8+D8-E8</f>
        <v>13285</v>
      </c>
      <c r="G8" s="230"/>
    </row>
    <row r="9" spans="1:7" ht="21">
      <c r="A9" s="84">
        <v>3</v>
      </c>
      <c r="B9" s="169" t="s">
        <v>199</v>
      </c>
      <c r="C9" s="86"/>
      <c r="D9" s="85"/>
      <c r="E9" s="86"/>
      <c r="F9" s="170">
        <f aca="true" t="shared" si="0" ref="F9:F19">C9+D9-E9</f>
        <v>0</v>
      </c>
      <c r="G9" s="230"/>
    </row>
    <row r="10" spans="1:7" ht="21">
      <c r="A10" s="84">
        <v>4</v>
      </c>
      <c r="B10" s="169" t="s">
        <v>200</v>
      </c>
      <c r="C10" s="86">
        <v>1615800</v>
      </c>
      <c r="D10" s="85"/>
      <c r="E10" s="86">
        <v>1294900</v>
      </c>
      <c r="F10" s="170">
        <f t="shared" si="0"/>
        <v>320900</v>
      </c>
      <c r="G10" s="88" t="s">
        <v>240</v>
      </c>
    </row>
    <row r="11" spans="1:7" ht="21">
      <c r="A11" s="84">
        <v>5</v>
      </c>
      <c r="B11" s="169" t="s">
        <v>201</v>
      </c>
      <c r="C11" s="86">
        <v>879200</v>
      </c>
      <c r="D11" s="85"/>
      <c r="E11" s="86">
        <v>389600</v>
      </c>
      <c r="F11" s="170">
        <f t="shared" si="0"/>
        <v>489600</v>
      </c>
      <c r="G11" s="88"/>
    </row>
    <row r="12" spans="1:7" ht="21">
      <c r="A12" s="84">
        <v>6</v>
      </c>
      <c r="B12" s="169" t="s">
        <v>202</v>
      </c>
      <c r="C12" s="86">
        <v>1400</v>
      </c>
      <c r="D12" s="85">
        <v>259860</v>
      </c>
      <c r="E12" s="86">
        <v>261260</v>
      </c>
      <c r="F12" s="170">
        <f t="shared" si="0"/>
        <v>0</v>
      </c>
      <c r="G12" s="230"/>
    </row>
    <row r="13" spans="1:7" ht="21">
      <c r="A13" s="84">
        <v>7</v>
      </c>
      <c r="B13" s="169" t="s">
        <v>203</v>
      </c>
      <c r="C13" s="86">
        <v>3565</v>
      </c>
      <c r="D13" s="85">
        <v>101745</v>
      </c>
      <c r="E13" s="86">
        <v>26570</v>
      </c>
      <c r="F13" s="170">
        <f t="shared" si="0"/>
        <v>78740</v>
      </c>
      <c r="G13" s="230" t="s">
        <v>241</v>
      </c>
    </row>
    <row r="14" spans="1:7" ht="21">
      <c r="A14" s="84">
        <v>8</v>
      </c>
      <c r="B14" s="169" t="s">
        <v>204</v>
      </c>
      <c r="C14" s="86">
        <v>134400</v>
      </c>
      <c r="D14" s="85"/>
      <c r="E14" s="86">
        <v>134400</v>
      </c>
      <c r="F14" s="170">
        <f t="shared" si="0"/>
        <v>0</v>
      </c>
      <c r="G14" s="230"/>
    </row>
    <row r="15" spans="1:7" ht="21">
      <c r="A15" s="84">
        <v>9</v>
      </c>
      <c r="B15" s="169" t="s">
        <v>205</v>
      </c>
      <c r="C15" s="86"/>
      <c r="D15" s="85"/>
      <c r="E15" s="86"/>
      <c r="F15" s="170">
        <f t="shared" si="0"/>
        <v>0</v>
      </c>
      <c r="G15" s="87"/>
    </row>
    <row r="16" spans="1:7" ht="21">
      <c r="A16" s="84">
        <v>10</v>
      </c>
      <c r="B16" s="169" t="s">
        <v>206</v>
      </c>
      <c r="C16" s="86"/>
      <c r="D16" s="85"/>
      <c r="E16" s="86"/>
      <c r="F16" s="170">
        <f t="shared" si="0"/>
        <v>0</v>
      </c>
      <c r="G16" s="87"/>
    </row>
    <row r="17" spans="1:7" ht="21">
      <c r="A17" s="84">
        <v>11</v>
      </c>
      <c r="B17" s="169" t="s">
        <v>207</v>
      </c>
      <c r="C17" s="86"/>
      <c r="D17" s="85"/>
      <c r="E17" s="86"/>
      <c r="F17" s="170">
        <f t="shared" si="0"/>
        <v>0</v>
      </c>
      <c r="G17" s="87"/>
    </row>
    <row r="18" spans="1:7" ht="21">
      <c r="A18" s="84">
        <v>12</v>
      </c>
      <c r="B18" s="169" t="s">
        <v>208</v>
      </c>
      <c r="C18" s="86"/>
      <c r="D18" s="85"/>
      <c r="E18" s="86"/>
      <c r="F18" s="170">
        <f t="shared" si="0"/>
        <v>0</v>
      </c>
      <c r="G18" s="87"/>
    </row>
    <row r="19" spans="1:7" ht="21">
      <c r="A19" s="84">
        <v>13</v>
      </c>
      <c r="B19" s="112" t="s">
        <v>209</v>
      </c>
      <c r="C19" s="86"/>
      <c r="D19" s="85"/>
      <c r="E19" s="86"/>
      <c r="F19" s="170">
        <f t="shared" si="0"/>
        <v>0</v>
      </c>
      <c r="G19" s="87"/>
    </row>
    <row r="20" spans="1:7" ht="21">
      <c r="A20" s="84">
        <v>14</v>
      </c>
      <c r="B20" s="112" t="s">
        <v>242</v>
      </c>
      <c r="C20" s="86"/>
      <c r="D20" s="85"/>
      <c r="E20" s="86"/>
      <c r="F20" s="170"/>
      <c r="G20" s="87"/>
    </row>
    <row r="21" spans="1:7" ht="21">
      <c r="A21" s="84"/>
      <c r="B21" s="112"/>
      <c r="C21" s="86"/>
      <c r="D21" s="85"/>
      <c r="E21" s="86"/>
      <c r="F21" s="170"/>
      <c r="G21" s="89"/>
    </row>
    <row r="22" spans="1:7" ht="21.75" thickBot="1">
      <c r="A22" s="90"/>
      <c r="B22" s="171" t="s">
        <v>80</v>
      </c>
      <c r="C22" s="172">
        <f>SUM(C7:C21)</f>
        <v>2634365</v>
      </c>
      <c r="D22" s="173">
        <f>SUM(D7:D21)</f>
        <v>401460</v>
      </c>
      <c r="E22" s="91">
        <f>SUM(E7:E21)</f>
        <v>2133300</v>
      </c>
      <c r="F22" s="91">
        <f>SUM(F7:F21)</f>
        <v>902525</v>
      </c>
      <c r="G22" s="174"/>
    </row>
    <row r="23" spans="1:7" ht="19.5" thickTop="1">
      <c r="A23" s="92"/>
      <c r="B23" s="93"/>
      <c r="C23" s="93"/>
      <c r="D23" s="93"/>
      <c r="E23" s="93"/>
      <c r="F23" s="93"/>
      <c r="G23" s="81"/>
    </row>
  </sheetData>
  <sheetProtection/>
  <mergeCells count="4">
    <mergeCell ref="F1:G1"/>
    <mergeCell ref="A2:G2"/>
    <mergeCell ref="A3:G3"/>
    <mergeCell ref="A4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03">
      <selection activeCell="D120" sqref="D120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13.57421875" style="0" customWidth="1"/>
    <col min="5" max="5" width="17.421875" style="0" bestFit="1" customWidth="1"/>
    <col min="7" max="7" width="12.7109375" style="0" customWidth="1"/>
  </cols>
  <sheetData>
    <row r="1" spans="1:7" ht="21">
      <c r="A1" s="199"/>
      <c r="B1" s="199"/>
      <c r="C1" s="199"/>
      <c r="D1" s="199"/>
      <c r="E1" s="199"/>
      <c r="F1" s="199"/>
      <c r="G1" s="199"/>
    </row>
    <row r="2" spans="1:7" ht="21">
      <c r="A2" s="199"/>
      <c r="B2" s="199"/>
      <c r="C2" s="199"/>
      <c r="D2" s="199"/>
      <c r="E2" s="199"/>
      <c r="F2" s="199"/>
      <c r="G2" s="199"/>
    </row>
    <row r="3" spans="1:7" ht="21">
      <c r="A3" s="199"/>
      <c r="B3" s="199"/>
      <c r="C3" s="199"/>
      <c r="D3" s="199"/>
      <c r="E3" s="199"/>
      <c r="F3" s="199"/>
      <c r="G3" s="199"/>
    </row>
    <row r="4" spans="1:7" ht="21">
      <c r="A4" s="199"/>
      <c r="B4" s="199"/>
      <c r="C4" s="199"/>
      <c r="D4" s="199"/>
      <c r="E4" s="199"/>
      <c r="F4" s="199"/>
      <c r="G4" s="199"/>
    </row>
    <row r="5" spans="1:7" ht="21">
      <c r="A5" s="200" t="s">
        <v>42</v>
      </c>
      <c r="B5" s="200"/>
      <c r="C5" s="200"/>
      <c r="D5" s="200"/>
      <c r="E5" s="200"/>
      <c r="F5" s="200"/>
      <c r="G5" s="200"/>
    </row>
    <row r="6" spans="1:7" ht="21">
      <c r="A6" s="200" t="s">
        <v>43</v>
      </c>
      <c r="B6" s="200"/>
      <c r="C6" s="200"/>
      <c r="D6" s="200"/>
      <c r="E6" s="200"/>
      <c r="F6" s="200"/>
      <c r="G6" s="200"/>
    </row>
    <row r="7" spans="1:7" ht="21">
      <c r="A7" s="200" t="s">
        <v>243</v>
      </c>
      <c r="B7" s="200"/>
      <c r="C7" s="200"/>
      <c r="D7" s="200"/>
      <c r="E7" s="200"/>
      <c r="F7" s="200"/>
      <c r="G7" s="200"/>
    </row>
    <row r="8" spans="1:7" ht="21">
      <c r="A8" s="124"/>
      <c r="B8" s="124"/>
      <c r="C8" s="124"/>
      <c r="D8" s="124"/>
      <c r="E8" s="124"/>
      <c r="F8" s="124"/>
      <c r="G8" s="124"/>
    </row>
    <row r="9" spans="1:7" ht="21">
      <c r="A9" s="216" t="s">
        <v>44</v>
      </c>
      <c r="B9" s="217"/>
      <c r="C9" s="217"/>
      <c r="D9" s="218"/>
      <c r="E9" s="213" t="s">
        <v>1</v>
      </c>
      <c r="F9" s="95"/>
      <c r="G9" s="82" t="s">
        <v>45</v>
      </c>
    </row>
    <row r="10" spans="1:7" ht="21">
      <c r="A10" s="115" t="s">
        <v>46</v>
      </c>
      <c r="B10" s="95" t="s">
        <v>210</v>
      </c>
      <c r="C10" s="219" t="s">
        <v>211</v>
      </c>
      <c r="D10" s="95" t="s">
        <v>47</v>
      </c>
      <c r="E10" s="214"/>
      <c r="F10" s="83" t="s">
        <v>48</v>
      </c>
      <c r="G10" s="83" t="s">
        <v>47</v>
      </c>
    </row>
    <row r="11" spans="1:7" ht="21">
      <c r="A11" s="115" t="s">
        <v>6</v>
      </c>
      <c r="B11" s="83" t="s">
        <v>212</v>
      </c>
      <c r="C11" s="220"/>
      <c r="D11" s="83" t="s">
        <v>6</v>
      </c>
      <c r="E11" s="214"/>
      <c r="F11" s="83" t="s">
        <v>5</v>
      </c>
      <c r="G11" s="83" t="s">
        <v>6</v>
      </c>
    </row>
    <row r="12" spans="1:7" ht="21">
      <c r="A12" s="117"/>
      <c r="B12" s="96"/>
      <c r="C12" s="221"/>
      <c r="D12" s="96"/>
      <c r="E12" s="215"/>
      <c r="F12" s="96"/>
      <c r="G12" s="96"/>
    </row>
    <row r="13" spans="1:7" ht="21">
      <c r="A13" s="98"/>
      <c r="B13" s="98"/>
      <c r="C13" s="98"/>
      <c r="D13" s="86">
        <v>60690429.27</v>
      </c>
      <c r="E13" s="175" t="s">
        <v>49</v>
      </c>
      <c r="F13" s="102"/>
      <c r="G13" s="100">
        <v>59195042.51</v>
      </c>
    </row>
    <row r="14" spans="1:7" ht="21">
      <c r="A14" s="98"/>
      <c r="B14" s="98"/>
      <c r="C14" s="98"/>
      <c r="D14" s="99"/>
      <c r="E14" s="176" t="s">
        <v>50</v>
      </c>
      <c r="F14" s="102"/>
      <c r="G14" s="99"/>
    </row>
    <row r="15" spans="1:7" ht="21">
      <c r="A15" s="86">
        <v>785000</v>
      </c>
      <c r="B15" s="86"/>
      <c r="C15" s="86">
        <f>A15+B15</f>
        <v>785000</v>
      </c>
      <c r="D15" s="100">
        <v>549170</v>
      </c>
      <c r="E15" s="169" t="s">
        <v>51</v>
      </c>
      <c r="F15" s="102" t="s">
        <v>213</v>
      </c>
      <c r="G15" s="100">
        <v>371265</v>
      </c>
    </row>
    <row r="16" spans="1:7" ht="21">
      <c r="A16" s="86">
        <v>564000</v>
      </c>
      <c r="B16" s="86"/>
      <c r="C16" s="86">
        <f>A16+B16</f>
        <v>564000</v>
      </c>
      <c r="D16" s="86">
        <v>336572</v>
      </c>
      <c r="E16" s="169" t="s">
        <v>52</v>
      </c>
      <c r="F16" s="102" t="s">
        <v>214</v>
      </c>
      <c r="G16" s="86">
        <v>47752</v>
      </c>
    </row>
    <row r="17" spans="1:7" ht="21">
      <c r="A17" s="86">
        <v>550500</v>
      </c>
      <c r="B17" s="86"/>
      <c r="C17" s="86">
        <f>A17+B17</f>
        <v>550500</v>
      </c>
      <c r="D17" s="103">
        <v>270803.9</v>
      </c>
      <c r="E17" s="169" t="s">
        <v>53</v>
      </c>
      <c r="F17" s="102" t="s">
        <v>215</v>
      </c>
      <c r="G17" s="103"/>
    </row>
    <row r="18" spans="1:7" ht="21">
      <c r="A18" s="86">
        <v>419000</v>
      </c>
      <c r="B18" s="86"/>
      <c r="C18" s="86">
        <f>A18+B18</f>
        <v>419000</v>
      </c>
      <c r="D18" s="103">
        <v>76700</v>
      </c>
      <c r="E18" s="169" t="s">
        <v>54</v>
      </c>
      <c r="F18" s="102" t="s">
        <v>216</v>
      </c>
      <c r="G18" s="103">
        <v>8700</v>
      </c>
    </row>
    <row r="19" spans="1:7" ht="21">
      <c r="A19" s="104">
        <v>21936000</v>
      </c>
      <c r="B19" s="104"/>
      <c r="C19" s="86">
        <f>A19+B19</f>
        <v>21936000</v>
      </c>
      <c r="D19" s="105">
        <v>9148084.51</v>
      </c>
      <c r="E19" s="177" t="s">
        <v>55</v>
      </c>
      <c r="F19" s="107" t="s">
        <v>217</v>
      </c>
      <c r="G19" s="105">
        <v>6092493.34</v>
      </c>
    </row>
    <row r="20" spans="1:7" ht="21">
      <c r="A20" s="104">
        <v>19060000</v>
      </c>
      <c r="B20" s="104"/>
      <c r="C20" s="86">
        <f>A20+B20</f>
        <v>19060000</v>
      </c>
      <c r="D20" s="103">
        <v>13426514</v>
      </c>
      <c r="E20" s="169" t="s">
        <v>56</v>
      </c>
      <c r="F20" s="102" t="s">
        <v>218</v>
      </c>
      <c r="G20" s="103"/>
    </row>
    <row r="21" spans="1:7" ht="21">
      <c r="A21" s="104"/>
      <c r="B21" s="231"/>
      <c r="C21" s="86"/>
      <c r="D21" s="178">
        <v>998393.6</v>
      </c>
      <c r="E21" s="169" t="s">
        <v>57</v>
      </c>
      <c r="F21" s="110">
        <v>215999</v>
      </c>
      <c r="G21" s="105">
        <v>42652.11</v>
      </c>
    </row>
    <row r="22" spans="1:7" ht="21">
      <c r="A22" s="98"/>
      <c r="B22" s="112"/>
      <c r="C22" s="98"/>
      <c r="D22" s="178">
        <v>14633696.47</v>
      </c>
      <c r="E22" s="169" t="s">
        <v>16</v>
      </c>
      <c r="F22" s="102" t="s">
        <v>219</v>
      </c>
      <c r="G22" s="105">
        <v>401460</v>
      </c>
    </row>
    <row r="23" spans="1:7" ht="21">
      <c r="A23" s="98"/>
      <c r="B23" s="112"/>
      <c r="C23" s="98"/>
      <c r="D23" s="178"/>
      <c r="E23" s="169" t="s">
        <v>26</v>
      </c>
      <c r="F23" s="110">
        <v>211000</v>
      </c>
      <c r="G23" s="105"/>
    </row>
    <row r="24" spans="1:7" ht="21">
      <c r="A24" s="98"/>
      <c r="B24" s="112"/>
      <c r="C24" s="98"/>
      <c r="D24" s="178"/>
      <c r="E24" s="169" t="s">
        <v>58</v>
      </c>
      <c r="F24" s="110">
        <v>212000</v>
      </c>
      <c r="G24" s="105"/>
    </row>
    <row r="25" spans="1:7" ht="21">
      <c r="A25" s="98"/>
      <c r="B25" s="112"/>
      <c r="C25" s="98"/>
      <c r="D25" s="179">
        <v>578630.68</v>
      </c>
      <c r="E25" s="169" t="s">
        <v>12</v>
      </c>
      <c r="F25" s="84">
        <v>113700</v>
      </c>
      <c r="G25" s="86">
        <v>578630.68</v>
      </c>
    </row>
    <row r="26" spans="1:7" ht="21">
      <c r="A26" s="98"/>
      <c r="B26" s="112"/>
      <c r="C26" s="98"/>
      <c r="D26" s="179">
        <v>75368</v>
      </c>
      <c r="E26" s="169" t="s">
        <v>13</v>
      </c>
      <c r="F26" s="102" t="s">
        <v>170</v>
      </c>
      <c r="G26" s="86">
        <v>18356</v>
      </c>
    </row>
    <row r="27" spans="1:7" ht="21">
      <c r="A27" s="98"/>
      <c r="B27" s="112"/>
      <c r="C27" s="98"/>
      <c r="D27" s="180"/>
      <c r="E27" s="169" t="s">
        <v>59</v>
      </c>
      <c r="F27" s="84">
        <v>214000</v>
      </c>
      <c r="G27" s="103"/>
    </row>
    <row r="28" spans="1:7" ht="21">
      <c r="A28" s="98"/>
      <c r="B28" s="112"/>
      <c r="C28" s="98"/>
      <c r="D28" s="180"/>
      <c r="E28" s="169" t="s">
        <v>220</v>
      </c>
      <c r="F28" s="84">
        <v>113301</v>
      </c>
      <c r="G28" s="103"/>
    </row>
    <row r="29" spans="1:7" ht="21">
      <c r="A29" s="98"/>
      <c r="B29" s="112"/>
      <c r="C29" s="98"/>
      <c r="D29" s="180">
        <v>422</v>
      </c>
      <c r="E29" s="169" t="s">
        <v>60</v>
      </c>
      <c r="F29" s="102" t="s">
        <v>221</v>
      </c>
      <c r="G29" s="103">
        <v>202</v>
      </c>
    </row>
    <row r="30" spans="1:7" ht="21">
      <c r="A30" s="98"/>
      <c r="B30" s="112"/>
      <c r="C30" s="98"/>
      <c r="D30" s="180">
        <v>100</v>
      </c>
      <c r="E30" s="169" t="s">
        <v>222</v>
      </c>
      <c r="F30" s="102" t="s">
        <v>223</v>
      </c>
      <c r="G30" s="103"/>
    </row>
    <row r="31" spans="1:7" ht="21">
      <c r="A31" s="98"/>
      <c r="B31" s="112"/>
      <c r="C31" s="98"/>
      <c r="D31" s="180">
        <v>849155.68</v>
      </c>
      <c r="E31" s="169" t="s">
        <v>8</v>
      </c>
      <c r="F31" s="84">
        <v>310000</v>
      </c>
      <c r="G31" s="103">
        <v>13010</v>
      </c>
    </row>
    <row r="32" spans="1:7" ht="21">
      <c r="A32" s="98"/>
      <c r="B32" s="112"/>
      <c r="C32" s="98"/>
      <c r="D32" s="180">
        <v>45700</v>
      </c>
      <c r="E32" s="169" t="s">
        <v>224</v>
      </c>
      <c r="F32" s="98"/>
      <c r="G32" s="103"/>
    </row>
    <row r="33" spans="1:7" ht="21">
      <c r="A33" s="98"/>
      <c r="B33" s="112"/>
      <c r="C33" s="98"/>
      <c r="D33" s="180"/>
      <c r="E33" s="181" t="s">
        <v>225</v>
      </c>
      <c r="F33" s="98"/>
      <c r="G33" s="103"/>
    </row>
    <row r="34" spans="1:7" ht="21">
      <c r="A34" s="98"/>
      <c r="B34" s="112"/>
      <c r="C34" s="98"/>
      <c r="D34" s="180"/>
      <c r="E34" s="169" t="s">
        <v>226</v>
      </c>
      <c r="F34" s="98"/>
      <c r="G34" s="103"/>
    </row>
    <row r="35" spans="1:7" ht="21">
      <c r="A35" s="98"/>
      <c r="B35" s="112"/>
      <c r="C35" s="98"/>
      <c r="D35" s="180"/>
      <c r="E35" s="169"/>
      <c r="F35" s="98"/>
      <c r="G35" s="103"/>
    </row>
    <row r="36" spans="1:7" ht="21">
      <c r="A36" s="98"/>
      <c r="B36" s="112"/>
      <c r="C36" s="98"/>
      <c r="D36" s="180"/>
      <c r="E36" s="169"/>
      <c r="F36" s="98"/>
      <c r="G36" s="103"/>
    </row>
    <row r="37" spans="1:7" ht="21">
      <c r="A37" s="98"/>
      <c r="B37" s="112"/>
      <c r="C37" s="98"/>
      <c r="D37" s="180"/>
      <c r="E37" s="169"/>
      <c r="F37" s="98"/>
      <c r="G37" s="103"/>
    </row>
    <row r="38" spans="1:7" ht="21">
      <c r="A38" s="98"/>
      <c r="B38" s="112"/>
      <c r="C38" s="98"/>
      <c r="D38" s="180"/>
      <c r="E38" s="169"/>
      <c r="F38" s="98"/>
      <c r="G38" s="103"/>
    </row>
    <row r="39" spans="1:7" ht="21">
      <c r="A39" s="98"/>
      <c r="B39" s="112"/>
      <c r="C39" s="98"/>
      <c r="D39" s="180"/>
      <c r="E39" s="169"/>
      <c r="F39" s="98"/>
      <c r="G39" s="103"/>
    </row>
    <row r="40" spans="1:7" ht="21">
      <c r="A40" s="98"/>
      <c r="B40" s="112"/>
      <c r="C40" s="98"/>
      <c r="D40" s="180"/>
      <c r="E40" s="169"/>
      <c r="F40" s="98"/>
      <c r="G40" s="103"/>
    </row>
    <row r="41" spans="1:7" ht="21">
      <c r="A41" s="98"/>
      <c r="B41" s="112"/>
      <c r="C41" s="98"/>
      <c r="D41" s="180"/>
      <c r="E41" s="169"/>
      <c r="F41" s="98"/>
      <c r="G41" s="103"/>
    </row>
    <row r="42" spans="1:7" ht="21">
      <c r="A42" s="98"/>
      <c r="B42" s="112"/>
      <c r="C42" s="98"/>
      <c r="D42" s="180"/>
      <c r="E42" s="169"/>
      <c r="F42" s="98"/>
      <c r="G42" s="103"/>
    </row>
    <row r="43" spans="1:7" ht="21">
      <c r="A43" s="98"/>
      <c r="B43" s="112"/>
      <c r="C43" s="98"/>
      <c r="D43" s="180"/>
      <c r="E43" s="169"/>
      <c r="F43" s="98"/>
      <c r="G43" s="103"/>
    </row>
    <row r="44" spans="1:7" ht="21">
      <c r="A44" s="98"/>
      <c r="B44" s="112"/>
      <c r="C44" s="98"/>
      <c r="D44" s="180"/>
      <c r="E44" s="169"/>
      <c r="F44" s="98"/>
      <c r="G44" s="103"/>
    </row>
    <row r="45" spans="1:7" ht="21">
      <c r="A45" s="98"/>
      <c r="B45" s="112"/>
      <c r="C45" s="98"/>
      <c r="D45" s="180"/>
      <c r="E45" s="169"/>
      <c r="F45" s="98"/>
      <c r="G45" s="103"/>
    </row>
    <row r="46" spans="1:7" ht="21">
      <c r="A46" s="98"/>
      <c r="B46" s="112"/>
      <c r="C46" s="98"/>
      <c r="D46" s="180"/>
      <c r="E46" s="169"/>
      <c r="F46" s="98"/>
      <c r="G46" s="103"/>
    </row>
    <row r="47" spans="1:7" ht="21">
      <c r="A47" s="98"/>
      <c r="B47" s="112"/>
      <c r="C47" s="98"/>
      <c r="D47" s="180"/>
      <c r="E47" s="169"/>
      <c r="F47" s="98"/>
      <c r="G47" s="103"/>
    </row>
    <row r="48" spans="1:7" ht="21">
      <c r="A48" s="98"/>
      <c r="B48" s="112"/>
      <c r="C48" s="98"/>
      <c r="D48" s="180"/>
      <c r="E48" s="169"/>
      <c r="F48" s="98"/>
      <c r="G48" s="103"/>
    </row>
    <row r="49" spans="1:7" ht="21">
      <c r="A49" s="98"/>
      <c r="B49" s="112"/>
      <c r="C49" s="98"/>
      <c r="D49" s="180"/>
      <c r="E49" s="169"/>
      <c r="F49" s="98"/>
      <c r="G49" s="103"/>
    </row>
    <row r="50" spans="1:7" ht="21">
      <c r="A50" s="98"/>
      <c r="B50" s="112"/>
      <c r="C50" s="98"/>
      <c r="D50" s="180"/>
      <c r="E50" s="169"/>
      <c r="F50" s="98"/>
      <c r="G50" s="103"/>
    </row>
    <row r="51" spans="1:7" ht="21">
      <c r="A51" s="98"/>
      <c r="B51" s="112"/>
      <c r="C51" s="98"/>
      <c r="D51" s="180"/>
      <c r="E51" s="169"/>
      <c r="F51" s="98"/>
      <c r="G51" s="103"/>
    </row>
    <row r="52" spans="1:7" ht="21">
      <c r="A52" s="98"/>
      <c r="B52" s="112"/>
      <c r="C52" s="98"/>
      <c r="D52" s="180"/>
      <c r="E52" s="169"/>
      <c r="F52" s="98"/>
      <c r="G52" s="103"/>
    </row>
    <row r="53" spans="1:7" ht="21">
      <c r="A53" s="98"/>
      <c r="B53" s="112"/>
      <c r="C53" s="98"/>
      <c r="D53" s="180"/>
      <c r="E53" s="169"/>
      <c r="F53" s="98"/>
      <c r="G53" s="103"/>
    </row>
    <row r="54" spans="1:7" ht="21">
      <c r="A54" s="98"/>
      <c r="B54" s="112"/>
      <c r="C54" s="98"/>
      <c r="D54" s="180"/>
      <c r="E54" s="169"/>
      <c r="F54" s="98"/>
      <c r="G54" s="103"/>
    </row>
    <row r="55" spans="1:7" ht="21">
      <c r="A55" s="98"/>
      <c r="B55" s="112"/>
      <c r="C55" s="98"/>
      <c r="D55" s="180"/>
      <c r="E55" s="169"/>
      <c r="F55" s="98"/>
      <c r="G55" s="103"/>
    </row>
    <row r="56" spans="1:7" ht="21">
      <c r="A56" s="98"/>
      <c r="B56" s="112"/>
      <c r="C56" s="98"/>
      <c r="D56" s="180"/>
      <c r="E56" s="169"/>
      <c r="F56" s="98"/>
      <c r="G56" s="103"/>
    </row>
    <row r="57" spans="1:7" ht="21">
      <c r="A57" s="98"/>
      <c r="B57" s="112"/>
      <c r="C57" s="98"/>
      <c r="D57" s="180"/>
      <c r="E57" s="169"/>
      <c r="F57" s="98"/>
      <c r="G57" s="103"/>
    </row>
    <row r="58" spans="1:7" ht="21.75" thickBot="1">
      <c r="A58" s="232">
        <f>SUM(A14:A57)</f>
        <v>43314500</v>
      </c>
      <c r="B58" s="232">
        <f>SUM(B14:B57)</f>
        <v>0</v>
      </c>
      <c r="C58" s="232">
        <f>SUM(C14:C57)</f>
        <v>43314500</v>
      </c>
      <c r="D58" s="232">
        <f>SUM(D14:D57)</f>
        <v>40989310.84</v>
      </c>
      <c r="E58" s="233" t="s">
        <v>61</v>
      </c>
      <c r="F58" s="234"/>
      <c r="G58" s="182">
        <f>SUM(G15:G57)</f>
        <v>7574521.13</v>
      </c>
    </row>
    <row r="59" spans="1:7" ht="21.75" thickTop="1">
      <c r="A59" s="106"/>
      <c r="B59" s="106"/>
      <c r="C59" s="106"/>
      <c r="D59" s="109"/>
      <c r="E59" s="113"/>
      <c r="F59" s="114"/>
      <c r="G59" s="109"/>
    </row>
    <row r="60" spans="1:7" ht="21">
      <c r="A60" s="106"/>
      <c r="B60" s="106"/>
      <c r="C60" s="106"/>
      <c r="D60" s="109"/>
      <c r="E60" s="113"/>
      <c r="F60" s="114"/>
      <c r="G60" s="109"/>
    </row>
    <row r="61" spans="1:7" ht="21">
      <c r="A61" s="106"/>
      <c r="B61" s="106"/>
      <c r="C61" s="106"/>
      <c r="D61" s="109"/>
      <c r="E61" s="113"/>
      <c r="F61" s="114"/>
      <c r="G61" s="109"/>
    </row>
    <row r="62" spans="1:7" ht="21">
      <c r="A62" s="106"/>
      <c r="B62" s="106"/>
      <c r="C62" s="106"/>
      <c r="D62" s="109"/>
      <c r="E62" s="113"/>
      <c r="F62" s="114"/>
      <c r="G62" s="109"/>
    </row>
    <row r="63" spans="1:7" ht="21">
      <c r="A63" s="106"/>
      <c r="B63" s="106"/>
      <c r="C63" s="106"/>
      <c r="D63" s="109"/>
      <c r="E63" s="113"/>
      <c r="F63" s="114"/>
      <c r="G63" s="109"/>
    </row>
    <row r="64" spans="1:7" ht="21">
      <c r="A64" s="106"/>
      <c r="B64" s="106"/>
      <c r="C64" s="106"/>
      <c r="D64" s="109"/>
      <c r="E64" s="113"/>
      <c r="F64" s="114"/>
      <c r="G64" s="109"/>
    </row>
    <row r="65" spans="1:7" ht="21">
      <c r="A65" s="106"/>
      <c r="B65" s="106"/>
      <c r="C65" s="106"/>
      <c r="D65" s="109"/>
      <c r="E65" s="113" t="s">
        <v>62</v>
      </c>
      <c r="F65" s="114"/>
      <c r="G65" s="109"/>
    </row>
    <row r="66" spans="1:7" ht="21">
      <c r="A66" s="210" t="s">
        <v>44</v>
      </c>
      <c r="B66" s="211"/>
      <c r="C66" s="211"/>
      <c r="D66" s="212"/>
      <c r="E66" s="213" t="s">
        <v>1</v>
      </c>
      <c r="F66" s="95"/>
      <c r="G66" s="95" t="s">
        <v>45</v>
      </c>
    </row>
    <row r="67" spans="1:7" ht="21">
      <c r="A67" s="185" t="s">
        <v>46</v>
      </c>
      <c r="B67" s="95" t="s">
        <v>210</v>
      </c>
      <c r="C67" s="213" t="s">
        <v>211</v>
      </c>
      <c r="D67" s="95" t="s">
        <v>47</v>
      </c>
      <c r="E67" s="214"/>
      <c r="F67" s="95" t="s">
        <v>48</v>
      </c>
      <c r="G67" s="184" t="s">
        <v>47</v>
      </c>
    </row>
    <row r="68" spans="1:7" ht="21">
      <c r="A68" s="115" t="s">
        <v>6</v>
      </c>
      <c r="B68" s="83" t="s">
        <v>212</v>
      </c>
      <c r="C68" s="214"/>
      <c r="D68" s="83" t="s">
        <v>6</v>
      </c>
      <c r="E68" s="214"/>
      <c r="F68" s="83" t="s">
        <v>5</v>
      </c>
      <c r="G68" s="116" t="s">
        <v>6</v>
      </c>
    </row>
    <row r="69" spans="1:7" ht="21">
      <c r="A69" s="117"/>
      <c r="B69" s="96"/>
      <c r="C69" s="215"/>
      <c r="D69" s="96"/>
      <c r="E69" s="215"/>
      <c r="F69" s="96"/>
      <c r="G69" s="118"/>
    </row>
    <row r="70" spans="1:7" ht="21">
      <c r="A70" s="97"/>
      <c r="B70" s="112"/>
      <c r="C70" s="97"/>
      <c r="D70" s="186"/>
      <c r="E70" s="94" t="s">
        <v>63</v>
      </c>
      <c r="F70" s="98"/>
      <c r="G70" s="187"/>
    </row>
    <row r="71" spans="1:7" ht="21">
      <c r="A71" s="100">
        <v>3423390</v>
      </c>
      <c r="B71" s="188"/>
      <c r="C71" s="100">
        <f>A71+B71</f>
        <v>3423390</v>
      </c>
      <c r="D71" s="103">
        <v>325853</v>
      </c>
      <c r="E71" s="101" t="s">
        <v>244</v>
      </c>
      <c r="F71" s="102" t="s">
        <v>245</v>
      </c>
      <c r="G71" s="103">
        <v>18881</v>
      </c>
    </row>
    <row r="72" spans="1:7" ht="21">
      <c r="A72" s="86">
        <v>4142520</v>
      </c>
      <c r="B72" s="85"/>
      <c r="C72" s="100">
        <f aca="true" t="shared" si="0" ref="C72:C81">A72+B72</f>
        <v>4142520</v>
      </c>
      <c r="D72" s="100">
        <v>1647300</v>
      </c>
      <c r="E72" s="101" t="s">
        <v>246</v>
      </c>
      <c r="F72" s="102" t="s">
        <v>247</v>
      </c>
      <c r="G72" s="100">
        <v>329460</v>
      </c>
    </row>
    <row r="73" spans="1:7" ht="21">
      <c r="A73" s="86">
        <v>8669000</v>
      </c>
      <c r="B73" s="85"/>
      <c r="C73" s="100">
        <f t="shared" si="0"/>
        <v>8669000</v>
      </c>
      <c r="D73" s="100">
        <v>3251184</v>
      </c>
      <c r="E73" s="101" t="s">
        <v>248</v>
      </c>
      <c r="F73" s="102" t="s">
        <v>249</v>
      </c>
      <c r="G73" s="100">
        <v>631285</v>
      </c>
    </row>
    <row r="74" spans="1:7" ht="21">
      <c r="A74" s="103">
        <v>2031800</v>
      </c>
      <c r="B74" s="189"/>
      <c r="C74" s="100">
        <f t="shared" si="0"/>
        <v>2031800</v>
      </c>
      <c r="D74" s="86">
        <v>59091</v>
      </c>
      <c r="E74" s="101" t="s">
        <v>250</v>
      </c>
      <c r="F74" s="102" t="s">
        <v>251</v>
      </c>
      <c r="G74" s="86">
        <v>13150</v>
      </c>
    </row>
    <row r="75" spans="1:7" ht="21">
      <c r="A75" s="105">
        <v>7436930</v>
      </c>
      <c r="B75" s="190"/>
      <c r="C75" s="100">
        <f t="shared" si="0"/>
        <v>7436930</v>
      </c>
      <c r="D75" s="103">
        <v>1067539.13</v>
      </c>
      <c r="E75" s="101" t="s">
        <v>252</v>
      </c>
      <c r="F75" s="102" t="s">
        <v>253</v>
      </c>
      <c r="G75" s="103">
        <v>331805.42</v>
      </c>
    </row>
    <row r="76" spans="1:7" ht="21">
      <c r="A76" s="103">
        <v>4878760</v>
      </c>
      <c r="B76" s="189"/>
      <c r="C76" s="100">
        <f t="shared" si="0"/>
        <v>4878760</v>
      </c>
      <c r="D76" s="103">
        <v>690787.41</v>
      </c>
      <c r="E76" s="101" t="s">
        <v>254</v>
      </c>
      <c r="F76" s="102" t="s">
        <v>255</v>
      </c>
      <c r="G76" s="103">
        <v>243208.64</v>
      </c>
    </row>
    <row r="77" spans="1:7" ht="21">
      <c r="A77" s="103">
        <v>1005000</v>
      </c>
      <c r="B77" s="189"/>
      <c r="C77" s="100">
        <f t="shared" si="0"/>
        <v>1005000</v>
      </c>
      <c r="D77" s="103">
        <v>457639.71</v>
      </c>
      <c r="E77" s="101" t="s">
        <v>256</v>
      </c>
      <c r="F77" s="102" t="s">
        <v>257</v>
      </c>
      <c r="G77" s="103">
        <v>88984.77</v>
      </c>
    </row>
    <row r="78" spans="1:7" ht="21">
      <c r="A78" s="105">
        <v>63000</v>
      </c>
      <c r="B78" s="190"/>
      <c r="C78" s="100">
        <f t="shared" si="0"/>
        <v>63000</v>
      </c>
      <c r="D78" s="103"/>
      <c r="E78" s="101" t="s">
        <v>258</v>
      </c>
      <c r="F78" s="102" t="s">
        <v>259</v>
      </c>
      <c r="G78" s="103"/>
    </row>
    <row r="79" spans="1:7" ht="21">
      <c r="A79" s="103">
        <v>7616100</v>
      </c>
      <c r="B79" s="189"/>
      <c r="C79" s="100">
        <f t="shared" si="0"/>
        <v>7616100</v>
      </c>
      <c r="D79" s="103"/>
      <c r="E79" s="101" t="s">
        <v>260</v>
      </c>
      <c r="F79" s="102" t="s">
        <v>261</v>
      </c>
      <c r="G79" s="103"/>
    </row>
    <row r="80" spans="1:7" ht="21">
      <c r="A80" s="119"/>
      <c r="B80" s="191"/>
      <c r="C80" s="100">
        <f t="shared" si="0"/>
        <v>0</v>
      </c>
      <c r="D80" s="103">
        <v>1080800</v>
      </c>
      <c r="E80" s="101" t="s">
        <v>262</v>
      </c>
      <c r="F80" s="102" t="s">
        <v>263</v>
      </c>
      <c r="G80" s="103"/>
    </row>
    <row r="81" spans="1:7" ht="21">
      <c r="A81" s="120">
        <v>4048000</v>
      </c>
      <c r="B81" s="192"/>
      <c r="C81" s="100">
        <f t="shared" si="0"/>
        <v>4048000</v>
      </c>
      <c r="D81" s="103">
        <v>1681920</v>
      </c>
      <c r="E81" s="101" t="s">
        <v>264</v>
      </c>
      <c r="F81" s="102" t="s">
        <v>265</v>
      </c>
      <c r="G81" s="103"/>
    </row>
    <row r="82" spans="1:7" ht="21">
      <c r="A82" s="98"/>
      <c r="B82" s="101"/>
      <c r="C82" s="98"/>
      <c r="D82" s="86">
        <v>1854345</v>
      </c>
      <c r="E82" s="93" t="s">
        <v>12</v>
      </c>
      <c r="F82" s="102" t="s">
        <v>227</v>
      </c>
      <c r="G82" s="86"/>
    </row>
    <row r="83" spans="1:7" ht="21">
      <c r="A83" s="98"/>
      <c r="B83" s="101"/>
      <c r="C83" s="98"/>
      <c r="D83" s="86">
        <v>152928</v>
      </c>
      <c r="E83" s="93" t="s">
        <v>64</v>
      </c>
      <c r="F83" s="102" t="s">
        <v>170</v>
      </c>
      <c r="G83" s="86">
        <v>84388</v>
      </c>
    </row>
    <row r="84" spans="1:7" ht="21">
      <c r="A84" s="98"/>
      <c r="B84" s="101"/>
      <c r="C84" s="98"/>
      <c r="D84" s="103">
        <v>1046711.48</v>
      </c>
      <c r="E84" s="93" t="s">
        <v>57</v>
      </c>
      <c r="F84" s="102" t="s">
        <v>228</v>
      </c>
      <c r="G84" s="103">
        <v>22876.9</v>
      </c>
    </row>
    <row r="85" spans="1:7" ht="21">
      <c r="A85" s="98"/>
      <c r="B85" s="101"/>
      <c r="C85" s="98"/>
      <c r="D85" s="103">
        <v>12038871.47</v>
      </c>
      <c r="E85" s="93" t="s">
        <v>65</v>
      </c>
      <c r="F85" s="102" t="s">
        <v>219</v>
      </c>
      <c r="G85" s="103">
        <v>2133300</v>
      </c>
    </row>
    <row r="86" spans="1:7" ht="21">
      <c r="A86" s="98"/>
      <c r="B86" s="101"/>
      <c r="C86" s="98"/>
      <c r="D86" s="103">
        <v>6276437</v>
      </c>
      <c r="E86" s="93" t="s">
        <v>66</v>
      </c>
      <c r="F86" s="102" t="s">
        <v>177</v>
      </c>
      <c r="G86" s="103"/>
    </row>
    <row r="87" spans="1:7" ht="21">
      <c r="A87" s="98"/>
      <c r="B87" s="101"/>
      <c r="C87" s="98"/>
      <c r="D87" s="103">
        <v>7262028.68</v>
      </c>
      <c r="E87" s="93" t="s">
        <v>67</v>
      </c>
      <c r="F87" s="102" t="s">
        <v>172</v>
      </c>
      <c r="G87" s="103">
        <v>436145.68</v>
      </c>
    </row>
    <row r="88" spans="1:7" ht="24">
      <c r="A88" s="98"/>
      <c r="B88" s="101"/>
      <c r="C88" s="98"/>
      <c r="D88" s="103">
        <v>3000</v>
      </c>
      <c r="E88" s="193" t="s">
        <v>229</v>
      </c>
      <c r="F88" s="102" t="s">
        <v>230</v>
      </c>
      <c r="G88" s="103"/>
    </row>
    <row r="89" spans="1:7" ht="21">
      <c r="A89" s="98"/>
      <c r="B89" s="101"/>
      <c r="C89" s="98"/>
      <c r="D89" s="103"/>
      <c r="E89" s="93" t="s">
        <v>231</v>
      </c>
      <c r="F89" s="102"/>
      <c r="G89" s="103"/>
    </row>
    <row r="90" spans="1:7" ht="21">
      <c r="A90" s="98"/>
      <c r="B90" s="101"/>
      <c r="C90" s="98"/>
      <c r="D90" s="103">
        <v>347226</v>
      </c>
      <c r="E90" s="93" t="s">
        <v>232</v>
      </c>
      <c r="F90" s="102"/>
      <c r="G90" s="103"/>
    </row>
    <row r="91" spans="1:7" ht="21">
      <c r="A91" s="98"/>
      <c r="B91" s="101"/>
      <c r="C91" s="98"/>
      <c r="D91" s="103"/>
      <c r="E91" s="93"/>
      <c r="F91" s="102"/>
      <c r="G91" s="103"/>
    </row>
    <row r="92" spans="1:7" ht="21">
      <c r="A92" s="98"/>
      <c r="B92" s="101"/>
      <c r="C92" s="98"/>
      <c r="D92" s="103"/>
      <c r="E92" s="93"/>
      <c r="F92" s="102"/>
      <c r="G92" s="103"/>
    </row>
    <row r="93" spans="1:7" ht="21">
      <c r="A93" s="98"/>
      <c r="B93" s="101"/>
      <c r="C93" s="98"/>
      <c r="D93" s="103"/>
      <c r="E93" s="93"/>
      <c r="F93" s="102"/>
      <c r="G93" s="103"/>
    </row>
    <row r="94" spans="1:7" ht="21">
      <c r="A94" s="98"/>
      <c r="B94" s="101"/>
      <c r="C94" s="98"/>
      <c r="D94" s="103"/>
      <c r="E94" s="93"/>
      <c r="F94" s="102"/>
      <c r="G94" s="103"/>
    </row>
    <row r="95" spans="1:7" ht="21">
      <c r="A95" s="98"/>
      <c r="B95" s="101"/>
      <c r="C95" s="98"/>
      <c r="D95" s="103"/>
      <c r="E95" s="93"/>
      <c r="F95" s="102"/>
      <c r="G95" s="103"/>
    </row>
    <row r="96" spans="1:7" ht="21">
      <c r="A96" s="98"/>
      <c r="B96" s="101"/>
      <c r="C96" s="98"/>
      <c r="D96" s="103"/>
      <c r="E96" s="93"/>
      <c r="F96" s="84"/>
      <c r="G96" s="103"/>
    </row>
    <row r="97" spans="1:7" ht="21">
      <c r="A97" s="98"/>
      <c r="B97" s="101"/>
      <c r="C97" s="98"/>
      <c r="D97" s="121"/>
      <c r="E97" s="101"/>
      <c r="F97" s="84"/>
      <c r="G97" s="103"/>
    </row>
    <row r="98" spans="1:7" ht="21">
      <c r="A98" s="111"/>
      <c r="B98" s="101"/>
      <c r="C98" s="111"/>
      <c r="D98" s="103"/>
      <c r="E98" s="101"/>
      <c r="F98" s="98"/>
      <c r="G98" s="103"/>
    </row>
    <row r="99" spans="1:7" ht="21.75" thickBot="1">
      <c r="A99" s="194">
        <f>SUM(A71:A98)</f>
        <v>43314500</v>
      </c>
      <c r="B99" s="194">
        <f>SUM(B71:B98)</f>
        <v>0</v>
      </c>
      <c r="C99" s="194">
        <f>SUM(C71:C98)</f>
        <v>43314500</v>
      </c>
      <c r="D99" s="108">
        <f>SUM(D70:D98)</f>
        <v>39243661.88</v>
      </c>
      <c r="E99" s="171" t="s">
        <v>68</v>
      </c>
      <c r="F99" s="195"/>
      <c r="G99" s="108">
        <f>SUM(G70:G98)</f>
        <v>4333485.41</v>
      </c>
    </row>
    <row r="100" spans="1:7" ht="21.75" thickTop="1">
      <c r="A100" s="101"/>
      <c r="B100" s="101"/>
      <c r="C100" s="101"/>
      <c r="D100" s="86">
        <f>D58-D99</f>
        <v>1745648.960000001</v>
      </c>
      <c r="E100" s="123" t="s">
        <v>69</v>
      </c>
      <c r="F100" s="101"/>
      <c r="G100" s="86">
        <f>G58-G99</f>
        <v>3241035.7199999997</v>
      </c>
    </row>
    <row r="101" spans="1:7" ht="21">
      <c r="A101" s="101"/>
      <c r="B101" s="101"/>
      <c r="C101" s="101"/>
      <c r="D101" s="196"/>
      <c r="E101" s="123" t="s">
        <v>70</v>
      </c>
      <c r="F101" s="101"/>
      <c r="G101" s="196"/>
    </row>
    <row r="102" spans="1:7" ht="21">
      <c r="A102" s="101"/>
      <c r="B102" s="101"/>
      <c r="C102" s="101"/>
      <c r="D102" s="86"/>
      <c r="E102" s="123" t="s">
        <v>71</v>
      </c>
      <c r="F102" s="101"/>
      <c r="G102" s="103"/>
    </row>
    <row r="103" spans="1:7" ht="21.75" thickBot="1">
      <c r="A103" s="101"/>
      <c r="B103" s="101"/>
      <c r="C103" s="101"/>
      <c r="D103" s="197">
        <f>D13+D58-D99</f>
        <v>62436078.23000001</v>
      </c>
      <c r="E103" s="198" t="s">
        <v>72</v>
      </c>
      <c r="F103" s="106"/>
      <c r="G103" s="197">
        <f>G13+G58-G99</f>
        <v>62436078.230000004</v>
      </c>
    </row>
    <row r="104" spans="1:7" ht="21">
      <c r="A104" s="199"/>
      <c r="B104" s="199"/>
      <c r="C104" s="199"/>
      <c r="D104" s="199"/>
      <c r="E104" s="199"/>
      <c r="F104" s="199"/>
      <c r="G104" s="199"/>
    </row>
    <row r="105" spans="1:7" ht="21">
      <c r="A105" s="199"/>
      <c r="B105" s="199"/>
      <c r="C105" s="199"/>
      <c r="D105" s="199"/>
      <c r="E105" s="199"/>
      <c r="F105" s="199"/>
      <c r="G105" s="199"/>
    </row>
  </sheetData>
  <sheetProtection/>
  <mergeCells count="9">
    <mergeCell ref="A66:D66"/>
    <mergeCell ref="E66:E69"/>
    <mergeCell ref="C67:C69"/>
    <mergeCell ref="A5:G5"/>
    <mergeCell ref="A6:G6"/>
    <mergeCell ref="A7:G7"/>
    <mergeCell ref="A9:D9"/>
    <mergeCell ref="E9:E12"/>
    <mergeCell ref="C10:C12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2016-03-07T02:55:06Z</dcterms:modified>
  <cp:category/>
  <cp:version/>
  <cp:contentType/>
  <cp:contentStatus/>
</cp:coreProperties>
</file>