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ี.ค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'มี.ค'!$A$1:$I$48</definedName>
  </definedNames>
  <calcPr fullCalcOnLoad="1"/>
</workbook>
</file>

<file path=xl/sharedStrings.xml><?xml version="1.0" encoding="utf-8"?>
<sst xmlns="http://schemas.openxmlformats.org/spreadsheetml/2006/main" count="308" uniqueCount="246">
  <si>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</si>
  <si>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</si>
  <si>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</si>
  <si>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</si>
  <si>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</si>
  <si>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</si>
  <si>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</si>
  <si>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</si>
  <si>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</si>
  <si>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</si>
  <si>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</si>
  <si>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</si>
  <si>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</si>
  <si>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</si>
  <si>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</si>
  <si>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</si>
  <si>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</si>
  <si>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</si>
  <si>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</si>
  <si>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</si>
  <si>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</si>
  <si>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</si>
  <si>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</si>
  <si>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</si>
  <si>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</si>
  <si>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</si>
  <si>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</si>
  <si>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</si>
  <si>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</si>
  <si>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</si>
  <si>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</si>
  <si>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</si>
  <si>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</si>
  <si>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</si>
  <si>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</si>
  <si>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</si>
  <si>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</si>
  <si>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</si>
  <si>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</si>
  <si>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</si>
  <si>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</si>
  <si>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</si>
  <si>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</si>
  <si>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</si>
  <si>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</si>
  <si>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</si>
  <si>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</si>
  <si>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</si>
  <si>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</si>
  <si>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</si>
  <si>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</si>
  <si>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</si>
  <si>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</si>
  <si>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</si>
  <si>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</si>
  <si>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</si>
  <si>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</si>
  <si>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</si>
  <si>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</si>
  <si>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</si>
  <si>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</si>
  <si>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</si>
  <si>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</si>
  <si>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</si>
  <si>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</si>
  <si>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</si>
  <si>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</si>
  <si>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</si>
  <si>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</si>
  <si>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</si>
  <si>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 xml:space="preserve">เงินอุดหนุนเฉพาะกิจ 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</si>
  <si>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</si>
  <si>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</si>
  <si>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</si>
  <si>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</si>
  <si>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</si>
  <si>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</si>
  <si>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</si>
  <si>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</si>
  <si>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</si>
  <si>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</si>
  <si>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</si>
  <si>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</si>
  <si>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</si>
  <si>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</si>
  <si>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</si>
  <si>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</si>
  <si>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</si>
  <si>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</si>
  <si>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</si>
  <si>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</si>
  <si>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</si>
  <si>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</si>
  <si>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</si>
  <si>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</si>
  <si>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</si>
  <si>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</si>
  <si>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</si>
  <si>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</si>
  <si>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</si>
  <si>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</si>
  <si>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</si>
  <si>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</si>
  <si>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</si>
  <si>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</si>
  <si>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</si>
  <si>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</si>
  <si>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</si>
  <si>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</si>
  <si>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</si>
  <si>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</si>
  <si>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</si>
  <si>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</si>
  <si>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</si>
  <si>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</si>
  <si>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</si>
  <si>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</si>
  <si>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</si>
  <si>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</si>
  <si>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</si>
  <si>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</si>
  <si>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</si>
  <si>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</si>
  <si>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</si>
  <si>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</si>
  <si>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</si>
  <si>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</si>
  <si>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</si>
  <si>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</si>
  <si>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</si>
  <si>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</si>
  <si>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</si>
  <si>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</si>
  <si>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</si>
  <si>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</si>
  <si>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</si>
  <si>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</si>
  <si>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</si>
  <si>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</si>
  <si>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</si>
  <si>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</si>
  <si>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</si>
  <si>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</si>
  <si>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</si>
  <si>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</si>
  <si>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</si>
  <si>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</si>
  <si>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</si>
  <si>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</si>
  <si>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</si>
  <si>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</si>
  <si>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</si>
  <si>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</si>
  <si>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</si>
  <si>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</si>
  <si>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</si>
  <si>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</si>
  <si>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</si>
  <si>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</si>
  <si>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</si>
  <si>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</si>
  <si>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</si>
  <si>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</si>
  <si>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</si>
  <si>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</si>
  <si>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</si>
  <si>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</si>
  <si>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</si>
  <si>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</si>
  <si>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</si>
  <si>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</si>
  <si>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</si>
  <si>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</si>
  <si>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</si>
  <si>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</si>
  <si>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</si>
  <si>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</si>
  <si>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</si>
  <si>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</si>
  <si>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</si>
  <si>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</si>
  <si>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</si>
  <si>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    สนับสนุนการถ่ายโอนบุคลากร ลูกจ้างประจำสถานีสูบน้ำ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</si>
  <si>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</si>
  <si>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</si>
  <si>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</si>
  <si>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</si>
  <si>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</si>
  <si>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</si>
  <si>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</si>
  <si>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</si>
  <si>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</si>
  <si>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</si>
  <si>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</si>
  <si>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</si>
  <si>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</si>
  <si>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</si>
  <si>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</si>
  <si>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</si>
  <si>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</si>
  <si>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ส่งคืนเดือนนี้ 900.-บาท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</si>
  <si>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</si>
  <si>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</si>
  <si>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</si>
  <si>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</si>
  <si>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</si>
  <si>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ส่งคืนเงินงบประมาณ</t>
  </si>
  <si>
    <t>ณ  วันที่  31  มีนาคม  2558</t>
  </si>
  <si>
    <t xml:space="preserve">      ตรวจถูกต้อง                       ตรวจถูกต้อง                        ตรวจถูกต้อง</t>
  </si>
  <si>
    <t>(ลงชื่อ)………………………..  (ลงชื่อ)…………………………    (ลงชื่อ)...................................</t>
  </si>
  <si>
    <t xml:space="preserve"> (  นางสาวพิมพ์ใจ สุขจำนงค์ )         ( นายนิกร  โฮมจัตุรัส )         (นางสาวบานเย็น  พรหมภักดี)            </t>
  </si>
  <si>
    <t xml:space="preserve">       ผู้อำนวยการกองคลัง          ปลัดองค์การบริหารส่วนตำบล    นายกองค์การบริหารส่วนตำบลละหาน</t>
  </si>
  <si>
    <t>ณ วันที่    31  มีนาคม 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</si>
  <si>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</si>
  <si>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t xml:space="preserve">      ตรวจถูกต้อง                                         ตรวจถูกต้อง                                    ตรวจถูกต้อง</t>
  </si>
  <si>
    <t xml:space="preserve">                   (ลงชื่อ)………………………..                                (ลงชื่อ)…………………………                         (ลงชื่อ)........................................</t>
  </si>
  <si>
    <t xml:space="preserve">                             ประจำเดือน มีนาคม  พ.ศ. 2558</t>
  </si>
  <si>
    <t>เงินอุดหนุนทั่วไปเพื่อสนับสนุนฯตามยุทธศาสตร์</t>
  </si>
  <si>
    <t>ดอกเบี้ยเงินฝากธนาคาร - บัญชีโครงการเศรษฐกิจฯ</t>
  </si>
  <si>
    <t>แผนงานบริหารงานทั่วไป</t>
  </si>
  <si>
    <t>00100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</si>
  <si>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</si>
  <si>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</si>
  <si>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</si>
  <si>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</si>
  <si>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</si>
  <si>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</si>
  <si>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</si>
  <si>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</si>
  <si>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</si>
  <si>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</si>
  <si>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</si>
  <si>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</si>
  <si>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</si>
  <si>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</si>
  <si>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</si>
  <si>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</si>
  <si>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</si>
  <si>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</si>
  <si>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</si>
  <si>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</si>
  <si>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ณ วันที่   31  มีนาคม 2558</t>
  </si>
  <si>
    <t>เงินรับฝาก - ดอกเบี้ยเงินฝากธนาคาร ธกส.(สปสช.)</t>
  </si>
  <si>
    <t xml:space="preserve"> ณ วันที่   31  มีนาคม  2558</t>
  </si>
  <si>
    <t xml:space="preserve">        (15)เงินอุดหนุนเฉพาะกิจกรณีเร่งด่วน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</si>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</sst>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H Krub"/>
      <family val="0"/>
    </font>
    <font>
      <sz val="11"/>
      <name val="Tahoma"/>
      <family val="2"/>
    </font>
    <font>
      <sz val="16"/>
      <color indexed="8"/>
      <name val="TH Niramit AS"/>
      <family val="0"/>
    </font>
    <font>
      <sz val="14"/>
      <color indexed="60"/>
      <name val="TH Krub"/>
      <family val="0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9"/>
      <name val="TH Krub"/>
      <family val="0"/>
    </font>
    <font>
      <sz val="10"/>
      <color indexed="9"/>
      <name val="TH Krub"/>
      <family val="0"/>
    </font>
    <font>
      <sz val="11"/>
      <color indexed="9"/>
      <name val="TH Krub"/>
      <family val="0"/>
    </font>
    <font>
      <sz val="16"/>
      <color indexed="9"/>
      <name val="TH SarabunPSK"/>
      <family val="2"/>
    </font>
    <font>
      <sz val="11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rgb="FFC00000"/>
      <name val="TH Krub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4"/>
      <color theme="0"/>
      <name val="TH Krub"/>
      <family val="0"/>
    </font>
    <font>
      <sz val="10"/>
      <color theme="0"/>
      <name val="TH Krub"/>
      <family val="0"/>
    </font>
    <font>
      <sz val="11"/>
      <color theme="0"/>
      <name val="TH Krub"/>
      <family val="0"/>
    </font>
    <font>
      <sz val="16"/>
      <color theme="0"/>
      <name val="TH SarabunPSK"/>
      <family val="2"/>
    </font>
    <font>
      <sz val="11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5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6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6" fillId="0" borderId="18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5" xfId="45" applyFont="1" applyFill="1" applyBorder="1" applyAlignment="1">
      <alignment horizontal="center"/>
      <protection/>
    </xf>
    <xf numFmtId="43" fontId="6" fillId="0" borderId="15" xfId="38" applyNumberFormat="1" applyFont="1" applyFill="1" applyBorder="1" applyAlignment="1">
      <alignment horizontal="center"/>
    </xf>
    <xf numFmtId="0" fontId="9" fillId="0" borderId="22" xfId="45" applyFont="1" applyFill="1" applyBorder="1">
      <alignment/>
      <protection/>
    </xf>
    <xf numFmtId="0" fontId="9" fillId="0" borderId="18" xfId="45" applyFont="1" applyFill="1" applyBorder="1" applyAlignment="1">
      <alignment horizontal="center"/>
      <protection/>
    </xf>
    <xf numFmtId="0" fontId="4" fillId="0" borderId="10" xfId="45" applyFont="1" applyFill="1" applyBorder="1">
      <alignment/>
      <protection/>
    </xf>
    <xf numFmtId="43" fontId="4" fillId="0" borderId="18" xfId="38" applyNumberFormat="1" applyFont="1" applyFill="1" applyBorder="1" applyAlignment="1">
      <alignment/>
    </xf>
    <xf numFmtId="0" fontId="6" fillId="0" borderId="22" xfId="45" applyFont="1" applyFill="1" applyBorder="1" applyAlignment="1">
      <alignment horizontal="left" vertical="center"/>
      <protection/>
    </xf>
    <xf numFmtId="49" fontId="4" fillId="0" borderId="18" xfId="45" applyNumberFormat="1" applyFont="1" applyFill="1" applyBorder="1" applyAlignment="1">
      <alignment horizontal="center"/>
      <protection/>
    </xf>
    <xf numFmtId="0" fontId="4" fillId="0" borderId="22" xfId="45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6" fillId="0" borderId="22" xfId="45" applyFont="1" applyFill="1" applyBorder="1" applyAlignment="1">
      <alignment horizontal="center"/>
      <protection/>
    </xf>
    <xf numFmtId="3" fontId="6" fillId="0" borderId="23" xfId="45" applyNumberFormat="1" applyFont="1" applyFill="1" applyBorder="1">
      <alignment/>
      <protection/>
    </xf>
    <xf numFmtId="4" fontId="6" fillId="0" borderId="23" xfId="45" applyNumberFormat="1" applyFont="1" applyFill="1" applyBorder="1">
      <alignment/>
      <protection/>
    </xf>
    <xf numFmtId="0" fontId="4" fillId="0" borderId="10" xfId="45" applyFont="1" applyFill="1" applyBorder="1" applyAlignment="1">
      <alignment horizontal="center"/>
      <protection/>
    </xf>
    <xf numFmtId="3" fontId="4" fillId="0" borderId="10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6" fillId="0" borderId="23" xfId="45" applyNumberFormat="1" applyFont="1" applyFill="1" applyBorder="1" applyAlignment="1">
      <alignment horizontal="right"/>
      <protection/>
    </xf>
    <xf numFmtId="4" fontId="6" fillId="0" borderId="23" xfId="45" applyNumberFormat="1" applyFont="1" applyFill="1" applyBorder="1" applyAlignment="1">
      <alignment horizontal="right"/>
      <protection/>
    </xf>
    <xf numFmtId="0" fontId="9" fillId="0" borderId="22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43" fontId="6" fillId="0" borderId="18" xfId="38" applyNumberFormat="1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6" fillId="0" borderId="22" xfId="45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4" fillId="0" borderId="14" xfId="45" applyFon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3" fontId="4" fillId="0" borderId="19" xfId="45" applyNumberFormat="1" applyFont="1" applyFill="1" applyBorder="1">
      <alignment/>
      <protection/>
    </xf>
    <xf numFmtId="43" fontId="4" fillId="0" borderId="19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3" fontId="6" fillId="0" borderId="24" xfId="45" applyNumberFormat="1" applyFont="1" applyFill="1" applyBorder="1">
      <alignment/>
      <protection/>
    </xf>
    <xf numFmtId="4" fontId="6" fillId="0" borderId="25" xfId="45" applyNumberFormat="1" applyFont="1" applyFill="1" applyBorder="1">
      <alignment/>
      <protection/>
    </xf>
    <xf numFmtId="0" fontId="6" fillId="0" borderId="26" xfId="45" applyFont="1" applyFill="1" applyBorder="1" applyAlignment="1">
      <alignment horizontal="center"/>
      <protection/>
    </xf>
    <xf numFmtId="0" fontId="6" fillId="0" borderId="27" xfId="45" applyFont="1" applyFill="1" applyBorder="1" applyAlignment="1">
      <alignment horizontal="center"/>
      <protection/>
    </xf>
    <xf numFmtId="3" fontId="10" fillId="0" borderId="28" xfId="45" applyNumberFormat="1" applyFont="1" applyFill="1" applyBorder="1">
      <alignment/>
      <protection/>
    </xf>
    <xf numFmtId="4" fontId="10" fillId="0" borderId="28" xfId="45" applyNumberFormat="1" applyFont="1" applyFill="1" applyBorder="1">
      <alignment/>
      <protection/>
    </xf>
    <xf numFmtId="0" fontId="9" fillId="0" borderId="18" xfId="45" applyFont="1" applyFill="1" applyBorder="1" applyAlignment="1">
      <alignment horizontal="left"/>
      <protection/>
    </xf>
    <xf numFmtId="0" fontId="6" fillId="0" borderId="10" xfId="45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6" fillId="0" borderId="18" xfId="45" applyFont="1" applyFill="1" applyBorder="1" applyAlignment="1">
      <alignment horizontal="left"/>
      <protection/>
    </xf>
    <xf numFmtId="43" fontId="4" fillId="0" borderId="18" xfId="38" applyNumberFormat="1" applyFont="1" applyFill="1" applyBorder="1" applyAlignment="1">
      <alignment horizontal="center"/>
    </xf>
    <xf numFmtId="0" fontId="4" fillId="0" borderId="18" xfId="45" applyFont="1" applyFill="1" applyBorder="1" applyAlignment="1">
      <alignment horizontal="left"/>
      <protection/>
    </xf>
    <xf numFmtId="0" fontId="4" fillId="0" borderId="22" xfId="45" applyFont="1" applyFill="1" applyBorder="1" applyAlignment="1">
      <alignment horizontal="left"/>
      <protection/>
    </xf>
    <xf numFmtId="43" fontId="68" fillId="0" borderId="18" xfId="38" applyNumberFormat="1" applyFont="1" applyFill="1" applyBorder="1" applyAlignment="1">
      <alignment horizontal="center"/>
    </xf>
    <xf numFmtId="0" fontId="4" fillId="0" borderId="14" xfId="45" applyFont="1" applyFill="1" applyBorder="1" applyAlignment="1">
      <alignment horizontal="center"/>
      <protection/>
    </xf>
    <xf numFmtId="4" fontId="6" fillId="0" borderId="23" xfId="45" applyNumberFormat="1" applyFont="1" applyFill="1" applyBorder="1" applyAlignment="1">
      <alignment horizontal="center"/>
      <protection/>
    </xf>
    <xf numFmtId="43" fontId="6" fillId="0" borderId="27" xfId="38" applyNumberFormat="1" applyFont="1" applyFill="1" applyBorder="1" applyAlignment="1">
      <alignment horizontal="center"/>
    </xf>
    <xf numFmtId="43" fontId="6" fillId="0" borderId="0" xfId="38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6" applyFont="1" applyAlignment="1">
      <alignment/>
    </xf>
    <xf numFmtId="0" fontId="5" fillId="0" borderId="27" xfId="0" applyFont="1" applyBorder="1" applyAlignment="1">
      <alignment horizontal="center"/>
    </xf>
    <xf numFmtId="43" fontId="5" fillId="0" borderId="27" xfId="36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43" fontId="11" fillId="0" borderId="12" xfId="36" applyFont="1" applyBorder="1" applyAlignment="1">
      <alignment horizontal="center"/>
    </xf>
    <xf numFmtId="4" fontId="11" fillId="0" borderId="12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/>
    </xf>
    <xf numFmtId="43" fontId="11" fillId="0" borderId="18" xfId="36" applyFont="1" applyBorder="1" applyAlignment="1">
      <alignment horizontal="center"/>
    </xf>
    <xf numFmtId="4" fontId="11" fillId="0" borderId="18" xfId="0" applyNumberFormat="1" applyFont="1" applyBorder="1" applyAlignment="1">
      <alignment/>
    </xf>
    <xf numFmtId="43" fontId="11" fillId="0" borderId="15" xfId="36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69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27" xfId="46" applyFont="1" applyBorder="1" applyAlignment="1">
      <alignment horizontal="center"/>
      <protection/>
    </xf>
    <xf numFmtId="43" fontId="15" fillId="0" borderId="27" xfId="38" applyNumberFormat="1" applyFont="1" applyBorder="1" applyAlignment="1">
      <alignment horizontal="center"/>
    </xf>
    <xf numFmtId="0" fontId="15" fillId="0" borderId="27" xfId="46" applyFont="1" applyFill="1" applyBorder="1" applyAlignment="1">
      <alignment horizontal="center"/>
      <protection/>
    </xf>
    <xf numFmtId="0" fontId="15" fillId="0" borderId="18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43" fontId="15" fillId="0" borderId="11" xfId="38" applyNumberFormat="1" applyFont="1" applyBorder="1" applyAlignment="1">
      <alignment horizontal="center"/>
    </xf>
    <xf numFmtId="43" fontId="13" fillId="0" borderId="11" xfId="36" applyFont="1" applyBorder="1" applyAlignment="1">
      <alignment horizontal="center"/>
    </xf>
    <xf numFmtId="0" fontId="13" fillId="0" borderId="11" xfId="46" applyFont="1" applyBorder="1" applyAlignment="1">
      <alignment horizontal="center"/>
      <protection/>
    </xf>
    <xf numFmtId="43" fontId="13" fillId="0" borderId="11" xfId="46" applyNumberFormat="1" applyFont="1" applyBorder="1" applyAlignment="1">
      <alignment horizontal="center"/>
      <protection/>
    </xf>
    <xf numFmtId="0" fontId="15" fillId="0" borderId="12" xfId="46" applyFont="1" applyFill="1" applyBorder="1" applyAlignment="1">
      <alignment horizontal="center"/>
      <protection/>
    </xf>
    <xf numFmtId="0" fontId="13" fillId="0" borderId="18" xfId="46" applyFont="1" applyBorder="1" applyAlignment="1">
      <alignment horizontal="center"/>
      <protection/>
    </xf>
    <xf numFmtId="0" fontId="13" fillId="0" borderId="10" xfId="46" applyFont="1" applyBorder="1">
      <alignment/>
      <protection/>
    </xf>
    <xf numFmtId="43" fontId="13" fillId="0" borderId="18" xfId="38" applyNumberFormat="1" applyFont="1" applyBorder="1" applyAlignment="1">
      <alignment/>
    </xf>
    <xf numFmtId="4" fontId="13" fillId="0" borderId="0" xfId="46" applyNumberFormat="1" applyFont="1" applyBorder="1">
      <alignment/>
      <protection/>
    </xf>
    <xf numFmtId="4" fontId="13" fillId="0" borderId="18" xfId="46" applyNumberFormat="1" applyFont="1" applyBorder="1">
      <alignment/>
      <protection/>
    </xf>
    <xf numFmtId="43" fontId="13" fillId="0" borderId="18" xfId="38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9" fillId="0" borderId="15" xfId="0" applyFont="1" applyBorder="1" applyAlignment="1">
      <alignment/>
    </xf>
    <xf numFmtId="0" fontId="15" fillId="0" borderId="20" xfId="46" applyFont="1" applyBorder="1" applyAlignment="1">
      <alignment horizontal="center"/>
      <protection/>
    </xf>
    <xf numFmtId="0" fontId="15" fillId="0" borderId="21" xfId="46" applyFont="1" applyBorder="1" applyAlignment="1">
      <alignment horizontal="center"/>
      <protection/>
    </xf>
    <xf numFmtId="43" fontId="15" fillId="0" borderId="20" xfId="38" applyNumberFormat="1" applyFont="1" applyBorder="1" applyAlignment="1">
      <alignment horizontal="center"/>
    </xf>
    <xf numFmtId="0" fontId="69" fillId="0" borderId="20" xfId="0" applyFont="1" applyBorder="1" applyAlignment="1">
      <alignment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43" fontId="18" fillId="0" borderId="0" xfId="38" applyNumberFormat="1" applyFont="1" applyAlignment="1">
      <alignment/>
    </xf>
    <xf numFmtId="0" fontId="15" fillId="0" borderId="0" xfId="46" applyFont="1">
      <alignment/>
      <protection/>
    </xf>
    <xf numFmtId="0" fontId="15" fillId="0" borderId="12" xfId="46" applyFont="1" applyBorder="1" applyAlignment="1">
      <alignment horizontal="center"/>
      <protection/>
    </xf>
    <xf numFmtId="0" fontId="15" fillId="0" borderId="13" xfId="46" applyFont="1" applyBorder="1" applyAlignment="1">
      <alignment horizontal="center"/>
      <protection/>
    </xf>
    <xf numFmtId="0" fontId="15" fillId="0" borderId="0" xfId="46" applyFont="1" applyBorder="1" applyAlignment="1">
      <alignment horizontal="center"/>
      <protection/>
    </xf>
    <xf numFmtId="0" fontId="15" fillId="0" borderId="15" xfId="46" applyFont="1" applyBorder="1" applyAlignment="1">
      <alignment horizontal="center"/>
      <protection/>
    </xf>
    <xf numFmtId="0" fontId="15" fillId="0" borderId="16" xfId="46" applyFont="1" applyBorder="1" applyAlignment="1">
      <alignment horizontal="center"/>
      <protection/>
    </xf>
    <xf numFmtId="0" fontId="13" fillId="0" borderId="12" xfId="46" applyFont="1" applyBorder="1">
      <alignment/>
      <protection/>
    </xf>
    <xf numFmtId="4" fontId="13" fillId="0" borderId="12" xfId="46" applyNumberFormat="1" applyFont="1" applyBorder="1">
      <alignment/>
      <protection/>
    </xf>
    <xf numFmtId="4" fontId="13" fillId="0" borderId="12" xfId="46" applyNumberFormat="1" applyFont="1" applyFill="1" applyBorder="1">
      <alignment/>
      <protection/>
    </xf>
    <xf numFmtId="0" fontId="13" fillId="0" borderId="18" xfId="46" applyFont="1" applyBorder="1">
      <alignment/>
      <protection/>
    </xf>
    <xf numFmtId="43" fontId="19" fillId="0" borderId="18" xfId="36" applyFont="1" applyFill="1" applyBorder="1" applyAlignment="1">
      <alignment/>
    </xf>
    <xf numFmtId="0" fontId="20" fillId="0" borderId="0" xfId="46" applyFont="1">
      <alignment/>
      <protection/>
    </xf>
    <xf numFmtId="4" fontId="13" fillId="0" borderId="18" xfId="46" applyNumberFormat="1" applyFont="1" applyFill="1" applyBorder="1">
      <alignment/>
      <protection/>
    </xf>
    <xf numFmtId="0" fontId="13" fillId="0" borderId="0" xfId="46" applyFont="1">
      <alignment/>
      <protection/>
    </xf>
    <xf numFmtId="49" fontId="13" fillId="0" borderId="18" xfId="46" applyNumberFormat="1" applyFont="1" applyBorder="1" applyAlignment="1">
      <alignment horizontal="center"/>
      <protection/>
    </xf>
    <xf numFmtId="43" fontId="13" fillId="0" borderId="18" xfId="36" applyFont="1" applyBorder="1" applyAlignment="1">
      <alignment/>
    </xf>
    <xf numFmtId="43" fontId="13" fillId="0" borderId="18" xfId="36" applyFont="1" applyBorder="1" applyAlignment="1">
      <alignment horizontal="center"/>
    </xf>
    <xf numFmtId="43" fontId="13" fillId="0" borderId="18" xfId="36" applyFont="1" applyFill="1" applyBorder="1" applyAlignment="1">
      <alignment/>
    </xf>
    <xf numFmtId="0" fontId="13" fillId="0" borderId="0" xfId="46" applyFont="1" applyFill="1">
      <alignment/>
      <protection/>
    </xf>
    <xf numFmtId="49" fontId="13" fillId="0" borderId="18" xfId="46" applyNumberFormat="1" applyFont="1" applyFill="1" applyBorder="1" applyAlignment="1">
      <alignment horizontal="center"/>
      <protection/>
    </xf>
    <xf numFmtId="4" fontId="13" fillId="0" borderId="18" xfId="46" applyNumberFormat="1" applyFont="1" applyBorder="1" applyAlignment="1">
      <alignment horizontal="center"/>
      <protection/>
    </xf>
    <xf numFmtId="4" fontId="15" fillId="0" borderId="20" xfId="46" applyNumberFormat="1" applyFont="1" applyBorder="1">
      <alignment/>
      <protection/>
    </xf>
    <xf numFmtId="4" fontId="15" fillId="0" borderId="0" xfId="46" applyNumberFormat="1" applyFont="1" applyFill="1" applyBorder="1">
      <alignment/>
      <protection/>
    </xf>
    <xf numFmtId="0" fontId="19" fillId="0" borderId="18" xfId="46" applyFont="1" applyFill="1" applyBorder="1" applyAlignment="1">
      <alignment horizontal="center"/>
      <protection/>
    </xf>
    <xf numFmtId="0" fontId="13" fillId="0" borderId="15" xfId="46" applyFont="1" applyBorder="1">
      <alignment/>
      <protection/>
    </xf>
    <xf numFmtId="43" fontId="13" fillId="0" borderId="12" xfId="46" applyNumberFormat="1" applyFont="1" applyBorder="1">
      <alignment/>
      <protection/>
    </xf>
    <xf numFmtId="4" fontId="13" fillId="0" borderId="0" xfId="46" applyNumberFormat="1" applyFont="1">
      <alignment/>
      <protection/>
    </xf>
    <xf numFmtId="0" fontId="13" fillId="0" borderId="0" xfId="46" applyFont="1" applyBorder="1">
      <alignment/>
      <protection/>
    </xf>
    <xf numFmtId="0" fontId="15" fillId="0" borderId="0" xfId="46" applyFont="1" applyAlignment="1">
      <alignment horizontal="center"/>
      <protection/>
    </xf>
    <xf numFmtId="4" fontId="15" fillId="34" borderId="29" xfId="46" applyNumberFormat="1" applyFont="1" applyFill="1" applyBorder="1">
      <alignment/>
      <protection/>
    </xf>
    <xf numFmtId="0" fontId="15" fillId="0" borderId="0" xfId="46" applyFont="1" applyFill="1" applyAlignment="1">
      <alignment horizontal="center"/>
      <protection/>
    </xf>
    <xf numFmtId="0" fontId="13" fillId="0" borderId="0" xfId="46" applyFont="1" applyFill="1" applyBorder="1">
      <alignment/>
      <protection/>
    </xf>
    <xf numFmtId="0" fontId="15" fillId="0" borderId="22" xfId="46" applyFont="1" applyBorder="1" applyAlignment="1">
      <alignment horizontal="center"/>
      <protection/>
    </xf>
    <xf numFmtId="0" fontId="15" fillId="0" borderId="10" xfId="46" applyFont="1" applyBorder="1" applyAlignment="1">
      <alignment horizontal="center"/>
      <protection/>
    </xf>
    <xf numFmtId="0" fontId="15" fillId="0" borderId="14" xfId="46" applyFont="1" applyBorder="1" applyAlignment="1">
      <alignment horizontal="center"/>
      <protection/>
    </xf>
    <xf numFmtId="0" fontId="15" fillId="0" borderId="19" xfId="46" applyFont="1" applyBorder="1" applyAlignment="1">
      <alignment horizontal="center"/>
      <protection/>
    </xf>
    <xf numFmtId="4" fontId="21" fillId="0" borderId="12" xfId="46" applyNumberFormat="1" applyFont="1" applyBorder="1">
      <alignment/>
      <protection/>
    </xf>
    <xf numFmtId="4" fontId="21" fillId="0" borderId="12" xfId="46" applyNumberFormat="1" applyFont="1" applyFill="1" applyBorder="1">
      <alignment/>
      <protection/>
    </xf>
    <xf numFmtId="43" fontId="13" fillId="0" borderId="18" xfId="36" applyFont="1" applyFill="1" applyBorder="1" applyAlignment="1">
      <alignment/>
    </xf>
    <xf numFmtId="4" fontId="13" fillId="0" borderId="18" xfId="46" applyNumberFormat="1" applyFont="1" applyBorder="1" applyAlignment="1">
      <alignment horizontal="right"/>
      <protection/>
    </xf>
    <xf numFmtId="4" fontId="15" fillId="0" borderId="20" xfId="46" applyNumberFormat="1" applyFont="1" applyBorder="1" applyAlignment="1">
      <alignment horizontal="right"/>
      <protection/>
    </xf>
    <xf numFmtId="4" fontId="15" fillId="0" borderId="24" xfId="46" applyNumberFormat="1" applyFont="1" applyBorder="1">
      <alignment/>
      <protection/>
    </xf>
    <xf numFmtId="0" fontId="13" fillId="0" borderId="0" xfId="46" applyFont="1" applyAlignment="1">
      <alignment horizontal="center"/>
      <protection/>
    </xf>
    <xf numFmtId="4" fontId="15" fillId="35" borderId="24" xfId="46" applyNumberFormat="1" applyFont="1" applyFill="1" applyBorder="1">
      <alignment/>
      <protection/>
    </xf>
    <xf numFmtId="0" fontId="71" fillId="0" borderId="0" xfId="46" applyFont="1" applyAlignment="1">
      <alignment/>
      <protection/>
    </xf>
    <xf numFmtId="0" fontId="71" fillId="0" borderId="0" xfId="46" applyFont="1" applyAlignment="1">
      <alignment horizontal="center"/>
      <protection/>
    </xf>
    <xf numFmtId="0" fontId="72" fillId="0" borderId="0" xfId="45" applyFont="1">
      <alignment/>
      <protection/>
    </xf>
    <xf numFmtId="187" fontId="71" fillId="0" borderId="0" xfId="38" applyNumberFormat="1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46" applyFont="1" applyAlignment="1">
      <alignment horizontal="center"/>
      <protection/>
    </xf>
    <xf numFmtId="0" fontId="74" fillId="0" borderId="0" xfId="46" applyFont="1">
      <alignment/>
      <protection/>
    </xf>
    <xf numFmtId="43" fontId="74" fillId="0" borderId="0" xfId="38" applyNumberFormat="1" applyFont="1" applyAlignment="1">
      <alignment/>
    </xf>
    <xf numFmtId="187" fontId="74" fillId="0" borderId="0" xfId="38" applyNumberFormat="1" applyFont="1" applyAlignment="1">
      <alignment/>
    </xf>
    <xf numFmtId="0" fontId="74" fillId="0" borderId="0" xfId="45" applyFont="1">
      <alignment/>
      <protection/>
    </xf>
    <xf numFmtId="0" fontId="75" fillId="0" borderId="0" xfId="0" applyFont="1" applyAlignment="1">
      <alignment/>
    </xf>
    <xf numFmtId="49" fontId="13" fillId="0" borderId="12" xfId="4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43" fontId="11" fillId="0" borderId="11" xfId="36" applyFont="1" applyBorder="1" applyAlignment="1">
      <alignment/>
    </xf>
    <xf numFmtId="43" fontId="11" fillId="0" borderId="17" xfId="36" applyFont="1" applyBorder="1" applyAlignment="1">
      <alignment/>
    </xf>
    <xf numFmtId="43" fontId="11" fillId="0" borderId="22" xfId="36" applyFont="1" applyBorder="1" applyAlignment="1">
      <alignment/>
    </xf>
    <xf numFmtId="43" fontId="11" fillId="0" borderId="10" xfId="36" applyFont="1" applyBorder="1" applyAlignment="1">
      <alignment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0" xfId="46" applyFont="1" applyAlignment="1">
      <alignment horizontal="center"/>
      <protection/>
    </xf>
    <xf numFmtId="0" fontId="15" fillId="0" borderId="0" xfId="46" applyFont="1" applyAlignment="1">
      <alignment horizontal="center"/>
      <protection/>
    </xf>
    <xf numFmtId="0" fontId="15" fillId="0" borderId="16" xfId="46" applyFont="1" applyBorder="1" applyAlignment="1">
      <alignment horizontal="center"/>
      <protection/>
    </xf>
    <xf numFmtId="0" fontId="74" fillId="0" borderId="0" xfId="46" applyFont="1" applyAlignment="1">
      <alignment horizontal="center"/>
      <protection/>
    </xf>
    <xf numFmtId="0" fontId="15" fillId="0" borderId="26" xfId="46" applyFont="1" applyBorder="1" applyAlignment="1">
      <alignment horizontal="center"/>
      <protection/>
    </xf>
    <xf numFmtId="0" fontId="15" fillId="0" borderId="23" xfId="46" applyFont="1" applyBorder="1" applyAlignment="1">
      <alignment horizontal="center"/>
      <protection/>
    </xf>
    <xf numFmtId="0" fontId="15" fillId="0" borderId="16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</sheetNames>
    <sheetDataSet>
      <sheetData sheetId="4">
        <row r="7">
          <cell r="F7">
            <v>7818.15</v>
          </cell>
        </row>
        <row r="8">
          <cell r="F8">
            <v>9381.779999999999</v>
          </cell>
        </row>
        <row r="9">
          <cell r="F9">
            <v>822380</v>
          </cell>
        </row>
        <row r="10">
          <cell r="F10">
            <v>2723.77</v>
          </cell>
        </row>
        <row r="11">
          <cell r="F11">
            <v>3.9699999999866122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</sheetNames>
    <sheetDataSet>
      <sheetData sheetId="2">
        <row r="7">
          <cell r="F7">
            <v>0</v>
          </cell>
        </row>
      </sheetData>
      <sheetData sheetId="4">
        <row r="8">
          <cell r="F8">
            <v>33425</v>
          </cell>
        </row>
        <row r="9">
          <cell r="F9">
            <v>208800</v>
          </cell>
        </row>
        <row r="10">
          <cell r="F10">
            <v>40900</v>
          </cell>
        </row>
        <row r="11">
          <cell r="F11">
            <v>352500</v>
          </cell>
        </row>
        <row r="12">
          <cell r="F12">
            <v>162350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8000</v>
          </cell>
        </row>
        <row r="16">
          <cell r="F16">
            <v>17500</v>
          </cell>
        </row>
        <row r="17">
          <cell r="F17">
            <v>12500</v>
          </cell>
        </row>
        <row r="18"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35" sqref="A35"/>
    </sheetView>
  </sheetViews>
  <sheetFormatPr defaultColWidth="9.140625" defaultRowHeight="15"/>
  <cols>
    <col min="1" max="1" width="54.8515625" style="25" customWidth="1"/>
    <col min="2" max="2" width="5.421875" style="34" customWidth="1"/>
    <col min="3" max="4" width="13.421875" style="25" customWidth="1"/>
    <col min="5" max="5" width="28.00390625" style="0" customWidth="1"/>
  </cols>
  <sheetData>
    <row r="1" spans="1:4" ht="21">
      <c r="A1" s="205" t="s">
        <v>0</v>
      </c>
      <c r="B1" s="205"/>
      <c r="C1" s="205"/>
      <c r="D1" s="205"/>
    </row>
    <row r="2" spans="1:4" ht="21">
      <c r="A2" s="205" t="s">
        <v>10</v>
      </c>
      <c r="B2" s="205"/>
      <c r="C2" s="205"/>
      <c r="D2" s="205"/>
    </row>
    <row r="3" spans="1:4" ht="21">
      <c r="A3" s="206" t="s">
        <v>207</v>
      </c>
      <c r="B3" s="206"/>
      <c r="C3" s="206"/>
      <c r="D3" s="206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28" t="s">
        <v>28</v>
      </c>
      <c r="C6" s="10"/>
      <c r="D6" s="11"/>
    </row>
    <row r="7" spans="1:4" ht="19.5">
      <c r="A7" s="12" t="s">
        <v>17</v>
      </c>
      <c r="B7" s="29" t="s">
        <v>29</v>
      </c>
      <c r="C7" s="2">
        <v>17050558.43</v>
      </c>
      <c r="D7" s="13"/>
    </row>
    <row r="8" spans="1:4" ht="19.5">
      <c r="A8" s="12" t="s">
        <v>18</v>
      </c>
      <c r="B8" s="29" t="s">
        <v>29</v>
      </c>
      <c r="C8" s="2">
        <v>16335912.75</v>
      </c>
      <c r="D8" s="13"/>
    </row>
    <row r="9" spans="1:4" ht="19.5">
      <c r="A9" s="12" t="s">
        <v>19</v>
      </c>
      <c r="B9" s="29" t="s">
        <v>29</v>
      </c>
      <c r="C9" s="2">
        <v>15319.89</v>
      </c>
      <c r="D9" s="13"/>
    </row>
    <row r="10" spans="1:4" ht="19.5">
      <c r="A10" s="12" t="s">
        <v>20</v>
      </c>
      <c r="B10" s="29" t="s">
        <v>29</v>
      </c>
      <c r="C10" s="2">
        <v>3.18</v>
      </c>
      <c r="D10" s="13"/>
    </row>
    <row r="11" spans="1:4" ht="19.5">
      <c r="A11" s="12" t="s">
        <v>21</v>
      </c>
      <c r="B11" s="29" t="s">
        <v>29</v>
      </c>
      <c r="C11" s="2">
        <v>12187834.63</v>
      </c>
      <c r="D11" s="13"/>
    </row>
    <row r="12" spans="1:4" ht="19.5">
      <c r="A12" s="12" t="s">
        <v>22</v>
      </c>
      <c r="B12" s="29" t="s">
        <v>29</v>
      </c>
      <c r="C12" s="2">
        <v>17700877.7</v>
      </c>
      <c r="D12" s="13"/>
    </row>
    <row r="13" spans="1:4" ht="19.5">
      <c r="A13" s="12" t="s">
        <v>23</v>
      </c>
      <c r="B13" s="29" t="s">
        <v>30</v>
      </c>
      <c r="C13" s="2">
        <v>1385103.02</v>
      </c>
      <c r="D13" s="13"/>
    </row>
    <row r="14" spans="1:5" ht="19.5">
      <c r="A14" s="12" t="s">
        <v>24</v>
      </c>
      <c r="B14" s="29"/>
      <c r="C14" s="14">
        <v>1600000</v>
      </c>
      <c r="D14" s="15"/>
      <c r="E14" s="1">
        <f>SUM(C7:C14)</f>
        <v>66275609.6</v>
      </c>
    </row>
    <row r="15" spans="1:5" ht="19.5">
      <c r="A15" s="12" t="s">
        <v>25</v>
      </c>
      <c r="B15" s="29"/>
      <c r="C15" s="14">
        <v>143000</v>
      </c>
      <c r="D15" s="15"/>
      <c r="E15" s="1"/>
    </row>
    <row r="16" spans="1:4" ht="19.5">
      <c r="A16" s="12" t="s">
        <v>11</v>
      </c>
      <c r="B16" s="29"/>
      <c r="C16" s="14">
        <v>12479454.99</v>
      </c>
      <c r="D16" s="15"/>
    </row>
    <row r="17" spans="1:4" ht="19.5">
      <c r="A17" s="12" t="s">
        <v>12</v>
      </c>
      <c r="B17" s="29" t="s">
        <v>31</v>
      </c>
      <c r="C17" s="14">
        <v>569820.78</v>
      </c>
      <c r="D17" s="15"/>
    </row>
    <row r="18" spans="1:4" ht="19.5">
      <c r="A18" s="12" t="s">
        <v>13</v>
      </c>
      <c r="B18" s="29" t="s">
        <v>32</v>
      </c>
      <c r="C18" s="14">
        <v>304650</v>
      </c>
      <c r="D18" s="15"/>
    </row>
    <row r="19" spans="1:4" ht="19.5">
      <c r="A19" s="12" t="s">
        <v>8</v>
      </c>
      <c r="B19" s="29" t="s">
        <v>33</v>
      </c>
      <c r="C19" s="13"/>
      <c r="D19" s="14">
        <v>25551976.44</v>
      </c>
    </row>
    <row r="20" spans="1:4" ht="19.5">
      <c r="A20" s="12" t="s">
        <v>9</v>
      </c>
      <c r="B20" s="29" t="s">
        <v>34</v>
      </c>
      <c r="C20" s="13"/>
      <c r="D20" s="14">
        <v>21052165.65</v>
      </c>
    </row>
    <row r="21" spans="1:4" ht="19.5">
      <c r="A21" s="12" t="s">
        <v>14</v>
      </c>
      <c r="B21" s="29" t="s">
        <v>35</v>
      </c>
      <c r="C21" s="13"/>
      <c r="D21" s="16">
        <v>28260765.37</v>
      </c>
    </row>
    <row r="22" spans="1:4" ht="19.5">
      <c r="A22" s="12" t="s">
        <v>15</v>
      </c>
      <c r="B22" s="29" t="s">
        <v>36</v>
      </c>
      <c r="C22" s="13"/>
      <c r="D22" s="16">
        <v>877138.02</v>
      </c>
    </row>
    <row r="23" spans="1:4" ht="19.5">
      <c r="A23" s="12" t="s">
        <v>16</v>
      </c>
      <c r="B23" s="29" t="s">
        <v>38</v>
      </c>
      <c r="C23" s="13"/>
      <c r="D23" s="14">
        <v>2272170</v>
      </c>
    </row>
    <row r="24" spans="1:4" ht="19.5">
      <c r="A24" s="12" t="s">
        <v>26</v>
      </c>
      <c r="B24" s="29" t="s">
        <v>37</v>
      </c>
      <c r="C24" s="15"/>
      <c r="D24" s="14"/>
    </row>
    <row r="25" spans="1:4" ht="19.5">
      <c r="A25" s="12" t="s">
        <v>27</v>
      </c>
      <c r="B25" s="30" t="s">
        <v>36</v>
      </c>
      <c r="C25" s="13"/>
      <c r="D25" s="17">
        <v>1758319.89</v>
      </c>
    </row>
    <row r="26" spans="1:4" ht="19.5">
      <c r="A26" s="18"/>
      <c r="B26" s="31"/>
      <c r="C26" s="19"/>
      <c r="D26" s="20"/>
    </row>
    <row r="27" spans="1:4" ht="20.25" thickBot="1">
      <c r="A27" s="21"/>
      <c r="B27" s="23"/>
      <c r="C27" s="40">
        <f>SUM(C7:C25)</f>
        <v>79772535.37</v>
      </c>
      <c r="D27" s="41">
        <f>SUM(D19:D26)</f>
        <v>79772535.37</v>
      </c>
    </row>
    <row r="28" spans="1:5" ht="20.25" thickTop="1">
      <c r="A28" s="35"/>
      <c r="B28" s="36"/>
      <c r="C28" s="37"/>
      <c r="D28" s="37"/>
      <c r="E28" s="1">
        <f>C28-D28</f>
        <v>0</v>
      </c>
    </row>
    <row r="29" spans="1:5" s="39" customFormat="1" ht="19.5">
      <c r="A29" s="35"/>
      <c r="B29" s="36"/>
      <c r="C29" s="37"/>
      <c r="D29" s="37"/>
      <c r="E29" s="38"/>
    </row>
    <row r="30" spans="1:5" s="39" customFormat="1" ht="19.5">
      <c r="A30" s="187" t="s">
        <v>208</v>
      </c>
      <c r="B30" s="188"/>
      <c r="C30" s="187"/>
      <c r="D30" s="189"/>
      <c r="E30" s="38"/>
    </row>
    <row r="31" spans="1:4" s="26" customFormat="1" ht="19.5">
      <c r="A31" s="188"/>
      <c r="B31" s="188"/>
      <c r="C31" s="190"/>
      <c r="D31" s="189"/>
    </row>
    <row r="32" spans="1:4" s="26" customFormat="1" ht="19.5">
      <c r="A32" s="187" t="s">
        <v>209</v>
      </c>
      <c r="B32" s="188"/>
      <c r="C32" s="187"/>
      <c r="D32" s="189"/>
    </row>
    <row r="33" spans="1:4" s="26" customFormat="1" ht="19.5">
      <c r="A33" s="187" t="s">
        <v>210</v>
      </c>
      <c r="B33" s="188"/>
      <c r="C33" s="187"/>
      <c r="D33" s="189"/>
    </row>
    <row r="34" spans="1:4" s="26" customFormat="1" ht="19.5">
      <c r="A34" s="187" t="s">
        <v>211</v>
      </c>
      <c r="B34" s="188"/>
      <c r="C34" s="187"/>
      <c r="D34" s="189"/>
    </row>
    <row r="35" spans="1:4" s="26" customFormat="1" ht="14.25">
      <c r="A35" s="191"/>
      <c r="B35" s="192"/>
      <c r="C35" s="191"/>
      <c r="D35" s="191"/>
    </row>
    <row r="36" spans="1:4" s="26" customFormat="1" ht="14.25">
      <c r="A36" s="191"/>
      <c r="B36" s="192"/>
      <c r="C36" s="191"/>
      <c r="D36" s="191"/>
    </row>
    <row r="37" spans="1:4" s="26" customFormat="1" ht="14.25">
      <c r="A37" s="27"/>
      <c r="B37" s="32"/>
      <c r="C37" s="27"/>
      <c r="D37" s="27"/>
    </row>
    <row r="38" spans="1:4" s="26" customFormat="1" ht="14.25">
      <c r="A38" s="27"/>
      <c r="B38" s="32"/>
      <c r="C38" s="27"/>
      <c r="D38" s="27"/>
    </row>
    <row r="46" spans="1:4" ht="14.25">
      <c r="A46" s="22"/>
      <c r="B46" s="33"/>
      <c r="C46" s="22"/>
      <c r="D46" s="22"/>
    </row>
    <row r="47" spans="1:4" ht="14.25">
      <c r="A47" s="22"/>
      <c r="B47" s="33"/>
      <c r="C47" s="22"/>
      <c r="D47" s="22"/>
    </row>
    <row r="48" spans="1:4" ht="14.25">
      <c r="A48" s="22"/>
      <c r="B48" s="33"/>
      <c r="C48" s="22"/>
      <c r="D48" s="22"/>
    </row>
    <row r="49" spans="1:4" ht="14.25">
      <c r="A49" s="24"/>
      <c r="B49" s="33"/>
      <c r="C49" s="22"/>
      <c r="D49" s="22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79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207" t="s">
        <v>141</v>
      </c>
      <c r="B1" s="207"/>
      <c r="C1" s="207"/>
      <c r="D1" s="207"/>
    </row>
    <row r="2" spans="1:4" ht="21">
      <c r="A2" s="208" t="s">
        <v>87</v>
      </c>
      <c r="B2" s="208"/>
      <c r="C2" s="208"/>
      <c r="D2" s="208"/>
    </row>
    <row r="3" spans="1:4" ht="21">
      <c r="A3" s="209" t="s">
        <v>243</v>
      </c>
      <c r="B3" s="209"/>
      <c r="C3" s="209"/>
      <c r="D3" s="209"/>
    </row>
    <row r="4" spans="1:4" ht="19.5">
      <c r="A4" s="44" t="s">
        <v>1</v>
      </c>
      <c r="B4" s="44" t="s">
        <v>88</v>
      </c>
      <c r="C4" s="44" t="s">
        <v>59</v>
      </c>
      <c r="D4" s="45" t="s">
        <v>142</v>
      </c>
    </row>
    <row r="5" spans="1:4" ht="19.5">
      <c r="A5" s="46"/>
      <c r="B5" s="47"/>
      <c r="C5" s="48" t="s">
        <v>89</v>
      </c>
      <c r="D5" s="49"/>
    </row>
    <row r="6" spans="1:4" ht="19.5">
      <c r="A6" s="50" t="s">
        <v>90</v>
      </c>
      <c r="B6" s="51"/>
      <c r="C6" s="52"/>
      <c r="D6" s="53"/>
    </row>
    <row r="7" spans="1:4" ht="19.5">
      <c r="A7" s="54" t="s">
        <v>143</v>
      </c>
      <c r="B7" s="55" t="s">
        <v>144</v>
      </c>
      <c r="C7" s="52"/>
      <c r="D7" s="53"/>
    </row>
    <row r="8" spans="1:4" ht="19.5">
      <c r="A8" s="56" t="s">
        <v>91</v>
      </c>
      <c r="B8" s="55" t="s">
        <v>145</v>
      </c>
      <c r="C8" s="57">
        <v>300000</v>
      </c>
      <c r="D8" s="53">
        <v>483754.58</v>
      </c>
    </row>
    <row r="9" spans="1:4" ht="19.5">
      <c r="A9" s="56" t="s">
        <v>92</v>
      </c>
      <c r="B9" s="55" t="s">
        <v>146</v>
      </c>
      <c r="C9" s="57">
        <v>150000</v>
      </c>
      <c r="D9" s="53">
        <v>93409.95</v>
      </c>
    </row>
    <row r="10" spans="1:4" ht="19.5">
      <c r="A10" s="56" t="s">
        <v>93</v>
      </c>
      <c r="B10" s="55" t="s">
        <v>147</v>
      </c>
      <c r="C10" s="57">
        <v>140000</v>
      </c>
      <c r="D10" s="53">
        <v>120146</v>
      </c>
    </row>
    <row r="11" spans="1:4" ht="19.5">
      <c r="A11" s="58" t="s">
        <v>94</v>
      </c>
      <c r="B11" s="47"/>
      <c r="C11" s="59">
        <f>SUM(C8:C10)</f>
        <v>590000</v>
      </c>
      <c r="D11" s="60">
        <f>SUM(D8:D10)</f>
        <v>697310.53</v>
      </c>
    </row>
    <row r="12" spans="1:4" ht="19.5">
      <c r="A12" s="50" t="s">
        <v>95</v>
      </c>
      <c r="B12" s="55" t="s">
        <v>148</v>
      </c>
      <c r="C12" s="61"/>
      <c r="D12" s="53"/>
    </row>
    <row r="13" spans="1:4" ht="19.5">
      <c r="A13" s="56" t="s">
        <v>96</v>
      </c>
      <c r="B13" s="55" t="s">
        <v>149</v>
      </c>
      <c r="C13" s="62">
        <v>450000</v>
      </c>
      <c r="D13" s="53">
        <v>227000</v>
      </c>
    </row>
    <row r="14" spans="1:4" ht="19.5">
      <c r="A14" s="56" t="s">
        <v>97</v>
      </c>
      <c r="B14" s="55" t="s">
        <v>150</v>
      </c>
      <c r="C14" s="62">
        <v>4000</v>
      </c>
      <c r="D14" s="53">
        <v>2400</v>
      </c>
    </row>
    <row r="15" spans="1:4" ht="19.5">
      <c r="A15" s="56" t="s">
        <v>98</v>
      </c>
      <c r="B15" s="55" t="s">
        <v>151</v>
      </c>
      <c r="C15" s="62">
        <v>100000</v>
      </c>
      <c r="D15" s="53">
        <v>1300</v>
      </c>
    </row>
    <row r="16" spans="1:4" ht="19.5">
      <c r="A16" s="56" t="s">
        <v>99</v>
      </c>
      <c r="B16" s="55" t="s">
        <v>152</v>
      </c>
      <c r="C16" s="62">
        <v>40000</v>
      </c>
      <c r="D16" s="53">
        <v>52850</v>
      </c>
    </row>
    <row r="17" spans="1:4" ht="19.5">
      <c r="A17" s="56" t="s">
        <v>100</v>
      </c>
      <c r="B17" s="55" t="s">
        <v>153</v>
      </c>
      <c r="C17" s="62">
        <v>2000</v>
      </c>
      <c r="D17" s="53">
        <v>780</v>
      </c>
    </row>
    <row r="18" spans="1:4" ht="19.5">
      <c r="A18" s="56" t="s">
        <v>101</v>
      </c>
      <c r="B18" s="55" t="s">
        <v>154</v>
      </c>
      <c r="C18" s="62">
        <v>5000</v>
      </c>
      <c r="D18" s="53">
        <v>3120</v>
      </c>
    </row>
    <row r="19" spans="1:4" ht="19.5">
      <c r="A19" s="58" t="s">
        <v>94</v>
      </c>
      <c r="B19" s="47"/>
      <c r="C19" s="59">
        <f>SUM(C13:C18)</f>
        <v>601000</v>
      </c>
      <c r="D19" s="60">
        <f>SUM(D13:D18)</f>
        <v>287450</v>
      </c>
    </row>
    <row r="20" spans="1:4" ht="19.5">
      <c r="A20" s="50" t="s">
        <v>155</v>
      </c>
      <c r="B20" s="55" t="s">
        <v>156</v>
      </c>
      <c r="C20" s="52"/>
      <c r="D20" s="53"/>
    </row>
    <row r="21" spans="1:4" ht="19.5">
      <c r="A21" s="56" t="s">
        <v>102</v>
      </c>
      <c r="B21" s="55" t="s">
        <v>157</v>
      </c>
      <c r="C21" s="62">
        <v>140000</v>
      </c>
      <c r="D21" s="53">
        <v>225000</v>
      </c>
    </row>
    <row r="22" spans="1:4" ht="19.5">
      <c r="A22" s="56" t="s">
        <v>103</v>
      </c>
      <c r="B22" s="55" t="s">
        <v>158</v>
      </c>
      <c r="C22" s="62">
        <v>250000</v>
      </c>
      <c r="D22" s="53">
        <v>180997.33</v>
      </c>
    </row>
    <row r="23" spans="1:4" ht="19.5">
      <c r="A23" s="56" t="s">
        <v>104</v>
      </c>
      <c r="B23" s="55" t="s">
        <v>159</v>
      </c>
      <c r="C23" s="63">
        <v>3000</v>
      </c>
      <c r="D23" s="53"/>
    </row>
    <row r="24" spans="1:4" ht="19.5">
      <c r="A24" s="58" t="s">
        <v>94</v>
      </c>
      <c r="B24" s="47"/>
      <c r="C24" s="64">
        <f>SUM(C21:C23)</f>
        <v>393000</v>
      </c>
      <c r="D24" s="65">
        <f>SUM(D21:D23)</f>
        <v>405997.32999999996</v>
      </c>
    </row>
    <row r="25" spans="1:4" ht="19.5">
      <c r="A25" s="66" t="s">
        <v>105</v>
      </c>
      <c r="B25" s="55" t="s">
        <v>160</v>
      </c>
      <c r="C25" s="52"/>
      <c r="D25" s="53"/>
    </row>
    <row r="26" spans="1:4" ht="19.5">
      <c r="A26" s="56" t="s">
        <v>106</v>
      </c>
      <c r="B26" s="55" t="s">
        <v>161</v>
      </c>
      <c r="C26" s="62">
        <v>10000</v>
      </c>
      <c r="D26" s="53">
        <v>2730</v>
      </c>
    </row>
    <row r="27" spans="1:4" ht="19.5">
      <c r="A27" s="56" t="s">
        <v>107</v>
      </c>
      <c r="B27" s="55" t="s">
        <v>162</v>
      </c>
      <c r="C27" s="62">
        <v>50000</v>
      </c>
      <c r="D27" s="53">
        <v>124000</v>
      </c>
    </row>
    <row r="28" spans="1:4" ht="19.5">
      <c r="A28" s="56" t="s">
        <v>108</v>
      </c>
      <c r="B28" s="55" t="s">
        <v>163</v>
      </c>
      <c r="C28" s="62">
        <v>20000</v>
      </c>
      <c r="D28" s="53">
        <v>9350.66</v>
      </c>
    </row>
    <row r="29" spans="1:4" ht="19.5">
      <c r="A29" s="58" t="s">
        <v>94</v>
      </c>
      <c r="B29" s="47"/>
      <c r="C29" s="59">
        <f>SUM(C26:C28)</f>
        <v>80000</v>
      </c>
      <c r="D29" s="60">
        <f>SUM(D26:D28)</f>
        <v>136080.66</v>
      </c>
    </row>
    <row r="30" spans="1:4" ht="19.5">
      <c r="A30" s="66" t="s">
        <v>109</v>
      </c>
      <c r="B30" s="47"/>
      <c r="C30" s="67"/>
      <c r="D30" s="68"/>
    </row>
    <row r="31" spans="1:4" ht="19.5">
      <c r="A31" s="66" t="s">
        <v>164</v>
      </c>
      <c r="B31" s="55" t="s">
        <v>165</v>
      </c>
      <c r="C31" s="67"/>
      <c r="D31" s="68"/>
    </row>
    <row r="32" spans="1:4" ht="19.5">
      <c r="A32" s="56" t="s">
        <v>110</v>
      </c>
      <c r="B32" s="69">
        <v>1001</v>
      </c>
      <c r="C32" s="62">
        <v>10000000</v>
      </c>
      <c r="D32" s="53">
        <v>3071904.77</v>
      </c>
    </row>
    <row r="33" spans="1:4" ht="19.5">
      <c r="A33" s="56" t="s">
        <v>111</v>
      </c>
      <c r="B33" s="69">
        <v>1001</v>
      </c>
      <c r="C33" s="62">
        <v>4500000</v>
      </c>
      <c r="D33" s="53">
        <v>2485889.47</v>
      </c>
    </row>
    <row r="34" spans="1:4" ht="19.5">
      <c r="A34" s="56" t="s">
        <v>112</v>
      </c>
      <c r="B34" s="69">
        <v>1005</v>
      </c>
      <c r="C34" s="62">
        <v>2000000</v>
      </c>
      <c r="D34" s="53">
        <v>1448771.96</v>
      </c>
    </row>
    <row r="35" spans="1:4" ht="19.5">
      <c r="A35" s="56" t="s">
        <v>113</v>
      </c>
      <c r="B35" s="69">
        <v>1006</v>
      </c>
      <c r="C35" s="62">
        <v>4500000</v>
      </c>
      <c r="D35" s="53">
        <v>2161380.13</v>
      </c>
    </row>
    <row r="36" spans="1:4" ht="19.5">
      <c r="A36" s="56" t="s">
        <v>114</v>
      </c>
      <c r="B36" s="69">
        <v>1010</v>
      </c>
      <c r="C36" s="62">
        <v>50000</v>
      </c>
      <c r="D36" s="53">
        <v>20500.88</v>
      </c>
    </row>
    <row r="37" spans="1:4" ht="19.5">
      <c r="A37" s="56" t="s">
        <v>115</v>
      </c>
      <c r="B37" s="69">
        <v>1011</v>
      </c>
      <c r="C37" s="62">
        <v>190000</v>
      </c>
      <c r="D37" s="53">
        <v>80177.64</v>
      </c>
    </row>
    <row r="38" spans="1:4" ht="19.5">
      <c r="A38" s="56" t="s">
        <v>116</v>
      </c>
      <c r="B38" s="69">
        <v>1013</v>
      </c>
      <c r="C38" s="62">
        <v>1700000</v>
      </c>
      <c r="D38" s="53">
        <v>464420</v>
      </c>
    </row>
    <row r="39" spans="1:4" ht="19.5">
      <c r="A39" s="56" t="s">
        <v>117</v>
      </c>
      <c r="B39" s="69">
        <v>1004</v>
      </c>
      <c r="C39" s="62">
        <v>50000</v>
      </c>
      <c r="D39" s="53"/>
    </row>
    <row r="40" spans="1:4" ht="19.5">
      <c r="A40" s="58"/>
      <c r="B40" s="47"/>
      <c r="C40" s="59">
        <f>SUM(C32:C39)</f>
        <v>22990000</v>
      </c>
      <c r="D40" s="60">
        <f>SUM(D32:D39)</f>
        <v>9733044.850000001</v>
      </c>
    </row>
    <row r="41" spans="1:4" ht="19.5">
      <c r="A41" s="50" t="s">
        <v>118</v>
      </c>
      <c r="B41" s="51"/>
      <c r="C41" s="52"/>
      <c r="D41" s="53"/>
    </row>
    <row r="42" spans="1:4" ht="19.5">
      <c r="A42" s="70" t="s">
        <v>166</v>
      </c>
      <c r="B42" s="69">
        <v>2000</v>
      </c>
      <c r="C42" s="52"/>
      <c r="D42" s="53"/>
    </row>
    <row r="43" spans="1:4" ht="19.5">
      <c r="A43" s="56" t="s">
        <v>119</v>
      </c>
      <c r="B43" s="69">
        <v>2001</v>
      </c>
      <c r="C43" s="62"/>
      <c r="D43" s="53">
        <v>1139539</v>
      </c>
    </row>
    <row r="44" spans="1:4" ht="19.5">
      <c r="A44" s="56" t="s">
        <v>120</v>
      </c>
      <c r="B44" s="69">
        <v>2002</v>
      </c>
      <c r="C44" s="62">
        <v>19000000</v>
      </c>
      <c r="D44" s="53"/>
    </row>
    <row r="45" spans="1:4" ht="19.5">
      <c r="A45" s="56" t="s">
        <v>167</v>
      </c>
      <c r="B45" s="69"/>
      <c r="C45" s="62"/>
      <c r="D45" s="71">
        <v>951580</v>
      </c>
    </row>
    <row r="46" spans="1:4" ht="19.5">
      <c r="A46" s="72" t="s">
        <v>168</v>
      </c>
      <c r="B46" s="73"/>
      <c r="C46" s="74"/>
      <c r="D46" s="75">
        <v>2214800</v>
      </c>
    </row>
    <row r="47" spans="1:4" ht="19.5">
      <c r="A47" s="76"/>
      <c r="B47" s="76" t="s">
        <v>76</v>
      </c>
      <c r="C47" s="77"/>
      <c r="D47" s="78"/>
    </row>
    <row r="48" spans="1:4" ht="19.5">
      <c r="A48" s="44" t="s">
        <v>1</v>
      </c>
      <c r="B48" s="44" t="s">
        <v>88</v>
      </c>
      <c r="C48" s="44" t="s">
        <v>59</v>
      </c>
      <c r="D48" s="45" t="s">
        <v>142</v>
      </c>
    </row>
    <row r="49" spans="1:4" ht="19.5">
      <c r="A49" s="79"/>
      <c r="B49" s="48"/>
      <c r="C49" s="48" t="s">
        <v>89</v>
      </c>
      <c r="D49" s="49"/>
    </row>
    <row r="50" spans="1:4" ht="19.5">
      <c r="A50" s="56" t="s">
        <v>169</v>
      </c>
      <c r="B50" s="69"/>
      <c r="C50" s="62"/>
      <c r="D50" s="71">
        <v>63000</v>
      </c>
    </row>
    <row r="51" spans="1:4" ht="19.5">
      <c r="A51" s="56" t="s">
        <v>170</v>
      </c>
      <c r="B51" s="69"/>
      <c r="C51" s="62"/>
      <c r="D51" s="71">
        <v>20000</v>
      </c>
    </row>
    <row r="52" spans="1:4" ht="19.5">
      <c r="A52" s="56" t="s">
        <v>171</v>
      </c>
      <c r="B52" s="69"/>
      <c r="C52" s="62"/>
      <c r="D52" s="71">
        <v>12476963</v>
      </c>
    </row>
    <row r="53" spans="1:4" ht="19.5">
      <c r="A53" s="56" t="s">
        <v>172</v>
      </c>
      <c r="B53" s="69"/>
      <c r="C53" s="62"/>
      <c r="D53" s="71"/>
    </row>
    <row r="54" spans="1:4" ht="19.5">
      <c r="A54" s="56" t="s">
        <v>173</v>
      </c>
      <c r="B54" s="69"/>
      <c r="C54" s="62"/>
      <c r="D54" s="71">
        <v>135000</v>
      </c>
    </row>
    <row r="55" spans="1:4" ht="20.25" thickBot="1">
      <c r="A55" s="80" t="s">
        <v>94</v>
      </c>
      <c r="B55" s="48"/>
      <c r="C55" s="81">
        <f>SUM(C43:C44)</f>
        <v>19000000</v>
      </c>
      <c r="D55" s="82">
        <f>SUM(D41:D54)</f>
        <v>17000882</v>
      </c>
    </row>
    <row r="56" spans="1:4" ht="21" thickBot="1">
      <c r="A56" s="83" t="s">
        <v>121</v>
      </c>
      <c r="B56" s="84"/>
      <c r="C56" s="85">
        <f>C11+C19+C24+C29+C40+C55</f>
        <v>43654000</v>
      </c>
      <c r="D56" s="86">
        <f>D11+D19+D24+D29+D40+D55</f>
        <v>28260765.37</v>
      </c>
    </row>
    <row r="57" spans="1:4" ht="19.5">
      <c r="A57" s="87" t="s">
        <v>122</v>
      </c>
      <c r="B57" s="88"/>
      <c r="C57" s="67"/>
      <c r="D57" s="89"/>
    </row>
    <row r="58" spans="1:4" ht="19.5">
      <c r="A58" s="90" t="s">
        <v>174</v>
      </c>
      <c r="B58" s="61">
        <v>3000</v>
      </c>
      <c r="C58" s="67"/>
      <c r="D58" s="91"/>
    </row>
    <row r="59" spans="1:4" ht="19.5">
      <c r="A59" s="92" t="s">
        <v>123</v>
      </c>
      <c r="B59" s="61">
        <v>3001</v>
      </c>
      <c r="C59" s="67"/>
      <c r="D59" s="91"/>
    </row>
    <row r="60" spans="1:4" ht="19.5">
      <c r="A60" s="93" t="s">
        <v>124</v>
      </c>
      <c r="B60" s="69">
        <v>3002</v>
      </c>
      <c r="C60" s="67"/>
      <c r="D60" s="91"/>
    </row>
    <row r="61" spans="1:4" ht="19.5">
      <c r="A61" s="93" t="s">
        <v>175</v>
      </c>
      <c r="B61" s="69">
        <v>3003</v>
      </c>
      <c r="C61" s="67"/>
      <c r="D61" s="91">
        <v>2828000</v>
      </c>
    </row>
    <row r="62" spans="1:4" ht="19.5">
      <c r="A62" s="93" t="s">
        <v>176</v>
      </c>
      <c r="B62" s="69"/>
      <c r="C62" s="67"/>
      <c r="D62" s="91"/>
    </row>
    <row r="63" spans="1:4" ht="19.5">
      <c r="A63" s="93" t="s">
        <v>177</v>
      </c>
      <c r="B63" s="69">
        <v>3004</v>
      </c>
      <c r="C63" s="67"/>
      <c r="D63" s="91">
        <v>9157400</v>
      </c>
    </row>
    <row r="64" spans="1:4" ht="19.5">
      <c r="A64" s="93" t="s">
        <v>178</v>
      </c>
      <c r="B64" s="69"/>
      <c r="C64" s="67"/>
      <c r="D64" s="91"/>
    </row>
    <row r="65" spans="1:4" ht="19.5">
      <c r="A65" s="93" t="s">
        <v>179</v>
      </c>
      <c r="B65" s="69">
        <v>3005</v>
      </c>
      <c r="C65" s="67"/>
      <c r="D65" s="91">
        <v>2451196.76</v>
      </c>
    </row>
    <row r="66" spans="1:4" ht="19.5">
      <c r="A66" s="93" t="s">
        <v>180</v>
      </c>
      <c r="B66" s="69"/>
      <c r="C66" s="67"/>
      <c r="D66" s="91"/>
    </row>
    <row r="67" spans="1:4" ht="19.5">
      <c r="A67" s="93" t="s">
        <v>181</v>
      </c>
      <c r="B67" s="69">
        <v>3006</v>
      </c>
      <c r="C67" s="67"/>
      <c r="D67" s="91">
        <v>95075</v>
      </c>
    </row>
    <row r="68" spans="1:4" ht="19.5">
      <c r="A68" s="93" t="s">
        <v>182</v>
      </c>
      <c r="B68" s="69"/>
      <c r="C68" s="67"/>
      <c r="D68" s="91"/>
    </row>
    <row r="69" spans="1:4" ht="19.5">
      <c r="A69" s="93" t="s">
        <v>183</v>
      </c>
      <c r="B69" s="69">
        <v>3007</v>
      </c>
      <c r="C69" s="67"/>
      <c r="D69" s="91">
        <v>530700</v>
      </c>
    </row>
    <row r="70" spans="1:4" ht="19.5">
      <c r="A70" s="93" t="s">
        <v>184</v>
      </c>
      <c r="B70" s="69"/>
      <c r="C70" s="67"/>
      <c r="D70" s="91"/>
    </row>
    <row r="71" spans="1:4" ht="19.5">
      <c r="A71" s="93" t="s">
        <v>185</v>
      </c>
      <c r="B71" s="69">
        <v>3008</v>
      </c>
      <c r="C71" s="67"/>
      <c r="D71" s="91">
        <v>343350</v>
      </c>
    </row>
    <row r="72" spans="1:4" ht="19.5">
      <c r="A72" s="93" t="s">
        <v>186</v>
      </c>
      <c r="B72" s="69"/>
      <c r="C72" s="67"/>
      <c r="D72" s="91"/>
    </row>
    <row r="73" spans="1:4" ht="19.5">
      <c r="A73" s="93" t="s">
        <v>187</v>
      </c>
      <c r="B73" s="69">
        <v>3009</v>
      </c>
      <c r="C73" s="67"/>
      <c r="D73" s="91">
        <v>162350</v>
      </c>
    </row>
    <row r="74" spans="1:4" ht="19.5">
      <c r="A74" s="93" t="s">
        <v>188</v>
      </c>
      <c r="B74" s="69">
        <v>3010</v>
      </c>
      <c r="C74" s="67"/>
      <c r="D74" s="91"/>
    </row>
    <row r="75" spans="1:4" ht="19.5">
      <c r="A75" s="93" t="s">
        <v>125</v>
      </c>
      <c r="B75" s="69"/>
      <c r="C75" s="67"/>
      <c r="D75" s="91"/>
    </row>
    <row r="76" spans="1:4" ht="19.5">
      <c r="A76" s="93" t="s">
        <v>189</v>
      </c>
      <c r="B76" s="69">
        <v>3011</v>
      </c>
      <c r="C76" s="67"/>
      <c r="D76" s="91">
        <v>8000</v>
      </c>
    </row>
    <row r="77" spans="1:4" ht="19.5">
      <c r="A77" s="93" t="s">
        <v>190</v>
      </c>
      <c r="B77" s="69">
        <v>3012</v>
      </c>
      <c r="C77" s="67"/>
      <c r="D77" s="91"/>
    </row>
    <row r="78" spans="1:4" ht="19.5">
      <c r="A78" s="93" t="s">
        <v>191</v>
      </c>
      <c r="B78" s="47"/>
      <c r="C78" s="67"/>
      <c r="D78" s="91"/>
    </row>
    <row r="79" spans="1:4" ht="19.5">
      <c r="A79" s="93" t="s">
        <v>192</v>
      </c>
      <c r="B79" s="47">
        <v>3013</v>
      </c>
      <c r="C79" s="67"/>
      <c r="D79" s="91"/>
    </row>
    <row r="80" spans="1:4" ht="19.5">
      <c r="A80" s="93" t="s">
        <v>193</v>
      </c>
      <c r="B80" s="47"/>
      <c r="C80" s="67"/>
      <c r="D80" s="94">
        <v>52500</v>
      </c>
    </row>
    <row r="81" spans="1:4" ht="19.5">
      <c r="A81" s="93" t="s">
        <v>194</v>
      </c>
      <c r="B81" s="47">
        <v>3014</v>
      </c>
      <c r="C81" s="67"/>
      <c r="D81" s="94"/>
    </row>
    <row r="82" spans="1:4" ht="19.5">
      <c r="A82" s="93" t="s">
        <v>195</v>
      </c>
      <c r="B82" s="47"/>
      <c r="C82" s="67"/>
      <c r="D82" s="94">
        <v>12500</v>
      </c>
    </row>
    <row r="83" spans="1:4" ht="19.5">
      <c r="A83" s="93" t="s">
        <v>244</v>
      </c>
      <c r="B83" s="47"/>
      <c r="C83" s="67"/>
      <c r="D83" s="94"/>
    </row>
    <row r="84" spans="1:4" ht="19.5">
      <c r="A84" s="93" t="s">
        <v>245</v>
      </c>
      <c r="B84" s="47"/>
      <c r="C84" s="67"/>
      <c r="D84" s="91">
        <v>1163000</v>
      </c>
    </row>
    <row r="85" spans="1:4" ht="19.5">
      <c r="A85" s="95" t="s">
        <v>94</v>
      </c>
      <c r="B85" s="48"/>
      <c r="C85" s="96" t="s">
        <v>126</v>
      </c>
      <c r="D85" s="97">
        <f>SUM(D57:D84)</f>
        <v>16804071.759999998</v>
      </c>
    </row>
    <row r="86" spans="1:4" ht="19.5">
      <c r="A86" s="76"/>
      <c r="B86" s="76"/>
      <c r="C86" s="77"/>
      <c r="D86" s="98"/>
    </row>
    <row r="87" spans="1:4" ht="19.5">
      <c r="A87" s="76"/>
      <c r="B87" s="76"/>
      <c r="C87" s="77"/>
      <c r="D87" s="98"/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00390625" style="42" customWidth="1"/>
    <col min="2" max="2" width="49.8515625" style="42" customWidth="1"/>
    <col min="3" max="6" width="15.00390625" style="42" customWidth="1"/>
    <col min="7" max="16384" width="9.00390625" style="42" customWidth="1"/>
  </cols>
  <sheetData>
    <row r="1" spans="1:6" ht="25.5">
      <c r="A1" s="99"/>
      <c r="B1" s="100"/>
      <c r="C1" s="100"/>
      <c r="D1" s="101"/>
      <c r="E1" s="101"/>
      <c r="F1" s="100"/>
    </row>
    <row r="2" spans="1:6" ht="25.5">
      <c r="A2" s="99"/>
      <c r="B2" s="100"/>
      <c r="C2" s="100"/>
      <c r="D2" s="101"/>
      <c r="E2" s="101"/>
      <c r="F2" s="99" t="s">
        <v>39</v>
      </c>
    </row>
    <row r="3" spans="1:6" ht="27.75">
      <c r="A3" s="210" t="s">
        <v>40</v>
      </c>
      <c r="B3" s="210"/>
      <c r="C3" s="210"/>
      <c r="D3" s="210"/>
      <c r="E3" s="210"/>
      <c r="F3" s="210"/>
    </row>
    <row r="4" spans="1:6" ht="27.75">
      <c r="A4" s="210" t="s">
        <v>41</v>
      </c>
      <c r="B4" s="210"/>
      <c r="C4" s="210"/>
      <c r="D4" s="210"/>
      <c r="E4" s="210"/>
      <c r="F4" s="210"/>
    </row>
    <row r="5" spans="1:6" ht="27.75">
      <c r="A5" s="210" t="s">
        <v>241</v>
      </c>
      <c r="B5" s="210"/>
      <c r="C5" s="210"/>
      <c r="D5" s="210"/>
      <c r="E5" s="210"/>
      <c r="F5" s="210"/>
    </row>
    <row r="6" spans="1:6" ht="25.5">
      <c r="A6" s="102" t="s">
        <v>42</v>
      </c>
      <c r="B6" s="102" t="s">
        <v>1</v>
      </c>
      <c r="C6" s="102" t="s">
        <v>43</v>
      </c>
      <c r="D6" s="103" t="s">
        <v>196</v>
      </c>
      <c r="E6" s="103" t="s">
        <v>197</v>
      </c>
      <c r="F6" s="102" t="s">
        <v>44</v>
      </c>
    </row>
    <row r="7" spans="1:6" ht="25.5">
      <c r="A7" s="104">
        <v>1</v>
      </c>
      <c r="B7" s="105" t="s">
        <v>45</v>
      </c>
      <c r="C7" s="201">
        <f>SUM('[1]ก.พ.'!F7)</f>
        <v>7818.15</v>
      </c>
      <c r="D7" s="106">
        <v>4722.3</v>
      </c>
      <c r="E7" s="202"/>
      <c r="F7" s="107">
        <f>C7+D7-E7</f>
        <v>12540.45</v>
      </c>
    </row>
    <row r="8" spans="1:6" ht="25.5">
      <c r="A8" s="108">
        <v>2</v>
      </c>
      <c r="B8" s="109" t="s">
        <v>46</v>
      </c>
      <c r="C8" s="203">
        <f>SUM('[1]ก.พ.'!F8)</f>
        <v>9381.779999999999</v>
      </c>
      <c r="D8" s="110">
        <v>5666.76</v>
      </c>
      <c r="E8" s="204"/>
      <c r="F8" s="111">
        <f>C8+D8-E8</f>
        <v>15048.539999999999</v>
      </c>
    </row>
    <row r="9" spans="1:6" ht="25.5">
      <c r="A9" s="108">
        <v>3</v>
      </c>
      <c r="B9" s="109" t="s">
        <v>47</v>
      </c>
      <c r="C9" s="203">
        <f>SUM('[1]ก.พ.'!F9)</f>
        <v>822380</v>
      </c>
      <c r="D9" s="110"/>
      <c r="E9" s="204"/>
      <c r="F9" s="111">
        <f aca="true" t="shared" si="0" ref="F9:F15">C9+D9-E9</f>
        <v>822380</v>
      </c>
    </row>
    <row r="10" spans="1:6" ht="25.5">
      <c r="A10" s="108">
        <v>4</v>
      </c>
      <c r="B10" s="109" t="s">
        <v>48</v>
      </c>
      <c r="C10" s="203">
        <f>SUM('[1]ก.พ.'!F10)</f>
        <v>2723.77</v>
      </c>
      <c r="D10" s="110">
        <v>13797</v>
      </c>
      <c r="E10" s="204">
        <v>2723.77</v>
      </c>
      <c r="F10" s="111">
        <f t="shared" si="0"/>
        <v>13797</v>
      </c>
    </row>
    <row r="11" spans="1:6" ht="25.5">
      <c r="A11" s="108">
        <v>5</v>
      </c>
      <c r="B11" s="109" t="s">
        <v>49</v>
      </c>
      <c r="C11" s="203">
        <f>SUM('[1]ก.พ.'!F11)</f>
        <v>3.9699999999866122</v>
      </c>
      <c r="D11" s="110">
        <v>13364.88</v>
      </c>
      <c r="E11" s="204"/>
      <c r="F11" s="111">
        <f t="shared" si="0"/>
        <v>13368.849999999986</v>
      </c>
    </row>
    <row r="12" spans="1:6" ht="25.5">
      <c r="A12" s="108">
        <v>6</v>
      </c>
      <c r="B12" s="109" t="s">
        <v>50</v>
      </c>
      <c r="C12" s="203">
        <f>SUM('[1]ก.พ.'!F12)</f>
        <v>0</v>
      </c>
      <c r="D12" s="110"/>
      <c r="E12" s="204"/>
      <c r="F12" s="111">
        <f t="shared" si="0"/>
        <v>0</v>
      </c>
    </row>
    <row r="13" spans="1:6" ht="25.5">
      <c r="A13" s="108">
        <v>7</v>
      </c>
      <c r="B13" s="109" t="s">
        <v>198</v>
      </c>
      <c r="C13" s="203">
        <f>SUM('[1]ก.พ.'!F13)</f>
        <v>0</v>
      </c>
      <c r="D13" s="110"/>
      <c r="E13" s="204"/>
      <c r="F13" s="111">
        <f t="shared" si="0"/>
        <v>0</v>
      </c>
    </row>
    <row r="14" spans="1:6" ht="25.5">
      <c r="A14" s="108">
        <v>8</v>
      </c>
      <c r="B14" s="109" t="s">
        <v>51</v>
      </c>
      <c r="C14" s="203">
        <f>SUM('[1]ก.พ.'!F14)</f>
        <v>0</v>
      </c>
      <c r="D14" s="110">
        <v>12025</v>
      </c>
      <c r="E14" s="204">
        <v>12025</v>
      </c>
      <c r="F14" s="111">
        <f t="shared" si="0"/>
        <v>0</v>
      </c>
    </row>
    <row r="15" spans="1:6" ht="25.5">
      <c r="A15" s="108">
        <v>9</v>
      </c>
      <c r="B15" s="109" t="s">
        <v>242</v>
      </c>
      <c r="C15" s="203"/>
      <c r="D15" s="112">
        <v>3.18</v>
      </c>
      <c r="E15" s="204"/>
      <c r="F15" s="111">
        <f t="shared" si="0"/>
        <v>3.18</v>
      </c>
    </row>
    <row r="16" spans="1:6" ht="26.25" thickBot="1">
      <c r="A16" s="211" t="s">
        <v>52</v>
      </c>
      <c r="B16" s="211"/>
      <c r="C16" s="113">
        <f>SUM(C7:C15)</f>
        <v>842307.67</v>
      </c>
      <c r="D16" s="113">
        <f>SUM(D7:D15)</f>
        <v>49579.12</v>
      </c>
      <c r="E16" s="113">
        <f>SUM(E7:E15)</f>
        <v>14748.77</v>
      </c>
      <c r="F16" s="113">
        <f>SUM(F7:F15)</f>
        <v>877138.02</v>
      </c>
    </row>
    <row r="17" spans="1:6" ht="26.25" thickTop="1">
      <c r="A17" s="99"/>
      <c r="B17" s="100"/>
      <c r="C17" s="100"/>
      <c r="D17" s="101"/>
      <c r="E17" s="101"/>
      <c r="F17" s="100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43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114"/>
      <c r="B1" s="114"/>
      <c r="C1" s="114"/>
      <c r="D1" s="114"/>
      <c r="E1" s="114"/>
      <c r="F1" s="115" t="s">
        <v>127</v>
      </c>
      <c r="G1" s="114"/>
    </row>
    <row r="2" spans="1:7" ht="26.25">
      <c r="A2" s="212" t="s">
        <v>128</v>
      </c>
      <c r="B2" s="212"/>
      <c r="C2" s="212"/>
      <c r="D2" s="212"/>
      <c r="E2" s="212"/>
      <c r="F2" s="212"/>
      <c r="G2" s="114"/>
    </row>
    <row r="3" spans="1:7" ht="21">
      <c r="A3" s="213" t="s">
        <v>129</v>
      </c>
      <c r="B3" s="213"/>
      <c r="C3" s="213"/>
      <c r="D3" s="213"/>
      <c r="E3" s="213"/>
      <c r="F3" s="213"/>
      <c r="G3" s="114"/>
    </row>
    <row r="4" spans="1:7" ht="21">
      <c r="A4" s="214" t="s">
        <v>212</v>
      </c>
      <c r="B4" s="214"/>
      <c r="C4" s="214"/>
      <c r="D4" s="214"/>
      <c r="E4" s="214"/>
      <c r="F4" s="214"/>
      <c r="G4" s="114"/>
    </row>
    <row r="5" spans="1:7" ht="21">
      <c r="A5" s="116" t="s">
        <v>42</v>
      </c>
      <c r="B5" s="116" t="s">
        <v>1</v>
      </c>
      <c r="C5" s="117" t="s">
        <v>199</v>
      </c>
      <c r="D5" s="116" t="s">
        <v>89</v>
      </c>
      <c r="E5" s="116" t="s">
        <v>130</v>
      </c>
      <c r="F5" s="116" t="s">
        <v>131</v>
      </c>
      <c r="G5" s="118" t="s">
        <v>132</v>
      </c>
    </row>
    <row r="6" spans="1:7" ht="21">
      <c r="A6" s="119"/>
      <c r="B6" s="120"/>
      <c r="C6" s="121"/>
      <c r="D6" s="122"/>
      <c r="E6" s="123"/>
      <c r="F6" s="124"/>
      <c r="G6" s="125"/>
    </row>
    <row r="7" spans="1:7" ht="21">
      <c r="A7" s="126">
        <v>1</v>
      </c>
      <c r="B7" s="127" t="s">
        <v>133</v>
      </c>
      <c r="C7" s="128">
        <f>SUM('[2]ธ.ค.'!F7)</f>
        <v>0</v>
      </c>
      <c r="D7" s="129"/>
      <c r="E7" s="130"/>
      <c r="F7" s="131">
        <f>C7+D7-E7</f>
        <v>0</v>
      </c>
      <c r="G7" s="132"/>
    </row>
    <row r="8" spans="1:7" ht="21">
      <c r="A8" s="126">
        <v>2</v>
      </c>
      <c r="B8" s="127" t="s">
        <v>134</v>
      </c>
      <c r="C8" s="128">
        <f>SUM('[2]ก.พ.'!F8)</f>
        <v>33425</v>
      </c>
      <c r="D8" s="129"/>
      <c r="E8" s="130">
        <v>12330</v>
      </c>
      <c r="F8" s="131">
        <f>C8+D8-E8</f>
        <v>21095</v>
      </c>
      <c r="G8" s="132"/>
    </row>
    <row r="9" spans="1:7" ht="21">
      <c r="A9" s="126">
        <v>3</v>
      </c>
      <c r="B9" s="127" t="s">
        <v>135</v>
      </c>
      <c r="C9" s="128">
        <f>SUM('[2]ก.พ.'!F9)</f>
        <v>208800</v>
      </c>
      <c r="D9" s="129">
        <v>2616400</v>
      </c>
      <c r="E9" s="130">
        <v>1254700</v>
      </c>
      <c r="F9" s="131">
        <f aca="true" t="shared" si="0" ref="F9:F19">C9+D9-E9</f>
        <v>1570500</v>
      </c>
      <c r="G9" s="133"/>
    </row>
    <row r="10" spans="1:7" ht="21">
      <c r="A10" s="126">
        <v>4</v>
      </c>
      <c r="B10" s="127" t="s">
        <v>136</v>
      </c>
      <c r="C10" s="128">
        <f>SUM('[2]ก.พ.'!F10)</f>
        <v>40900</v>
      </c>
      <c r="D10" s="129">
        <v>1212000</v>
      </c>
      <c r="E10" s="130">
        <v>781700</v>
      </c>
      <c r="F10" s="131">
        <f t="shared" si="0"/>
        <v>471200</v>
      </c>
      <c r="G10" s="134" t="s">
        <v>200</v>
      </c>
    </row>
    <row r="11" spans="1:7" ht="21">
      <c r="A11" s="126">
        <v>5</v>
      </c>
      <c r="B11" s="127" t="s">
        <v>137</v>
      </c>
      <c r="C11" s="128">
        <f>SUM('[2]ก.พ.'!F11)</f>
        <v>352500</v>
      </c>
      <c r="D11" s="129">
        <v>114450</v>
      </c>
      <c r="E11" s="130">
        <v>322575</v>
      </c>
      <c r="F11" s="131">
        <f t="shared" si="0"/>
        <v>144375</v>
      </c>
      <c r="G11" s="132"/>
    </row>
    <row r="12" spans="1:7" ht="21">
      <c r="A12" s="126">
        <v>6</v>
      </c>
      <c r="B12" s="127" t="s">
        <v>201</v>
      </c>
      <c r="C12" s="128">
        <f>SUM('[2]ก.พ.'!F12)</f>
        <v>162350</v>
      </c>
      <c r="D12" s="129"/>
      <c r="E12" s="130">
        <v>162350</v>
      </c>
      <c r="F12" s="131">
        <f t="shared" si="0"/>
        <v>0</v>
      </c>
      <c r="G12" s="132"/>
    </row>
    <row r="13" spans="1:7" ht="21">
      <c r="A13" s="126">
        <v>7</v>
      </c>
      <c r="B13" s="127" t="s">
        <v>138</v>
      </c>
      <c r="C13" s="128">
        <f>SUM('[2]ก.พ.'!F13)</f>
        <v>0</v>
      </c>
      <c r="D13" s="129"/>
      <c r="E13" s="130"/>
      <c r="F13" s="131">
        <f t="shared" si="0"/>
        <v>0</v>
      </c>
      <c r="G13" s="132"/>
    </row>
    <row r="14" spans="1:7" ht="21">
      <c r="A14" s="126">
        <v>8</v>
      </c>
      <c r="B14" s="127" t="s">
        <v>139</v>
      </c>
      <c r="C14" s="128">
        <f>SUM('[2]ก.พ.'!F14)</f>
        <v>0</v>
      </c>
      <c r="D14" s="129"/>
      <c r="E14" s="130"/>
      <c r="F14" s="131">
        <f t="shared" si="0"/>
        <v>0</v>
      </c>
      <c r="G14" s="132"/>
    </row>
    <row r="15" spans="1:7" ht="21">
      <c r="A15" s="126">
        <v>9</v>
      </c>
      <c r="B15" s="127" t="s">
        <v>140</v>
      </c>
      <c r="C15" s="128">
        <f>SUM('[2]ก.พ.'!F15)</f>
        <v>8000</v>
      </c>
      <c r="D15" s="129"/>
      <c r="E15" s="130">
        <v>8000</v>
      </c>
      <c r="F15" s="131">
        <f t="shared" si="0"/>
        <v>0</v>
      </c>
      <c r="G15" s="132"/>
    </row>
    <row r="16" spans="1:7" ht="21">
      <c r="A16" s="126">
        <v>10</v>
      </c>
      <c r="B16" s="127" t="s">
        <v>202</v>
      </c>
      <c r="C16" s="128">
        <f>SUM('[2]ก.พ.'!F16)</f>
        <v>17500</v>
      </c>
      <c r="D16" s="129">
        <v>35000</v>
      </c>
      <c r="E16" s="130"/>
      <c r="F16" s="131">
        <f t="shared" si="0"/>
        <v>52500</v>
      </c>
      <c r="G16" s="132"/>
    </row>
    <row r="17" spans="1:7" ht="21">
      <c r="A17" s="126">
        <v>11</v>
      </c>
      <c r="B17" s="127" t="s">
        <v>203</v>
      </c>
      <c r="C17" s="128">
        <f>SUM('[2]ก.พ.'!F17)</f>
        <v>12500</v>
      </c>
      <c r="D17" s="129"/>
      <c r="E17" s="130"/>
      <c r="F17" s="131">
        <f t="shared" si="0"/>
        <v>12500</v>
      </c>
      <c r="G17" s="132"/>
    </row>
    <row r="18" spans="1:7" ht="21">
      <c r="A18" s="126">
        <v>12</v>
      </c>
      <c r="B18" s="127" t="s">
        <v>213</v>
      </c>
      <c r="C18" s="128"/>
      <c r="D18" s="129">
        <v>1163000</v>
      </c>
      <c r="E18" s="130">
        <v>1163000</v>
      </c>
      <c r="F18" s="131">
        <f t="shared" si="0"/>
        <v>0</v>
      </c>
      <c r="G18" s="132"/>
    </row>
    <row r="19" spans="1:7" ht="21">
      <c r="A19" s="126"/>
      <c r="B19" s="127"/>
      <c r="C19" s="128">
        <f>SUM('[2]ก.พ.'!F18)</f>
        <v>0</v>
      </c>
      <c r="D19" s="129"/>
      <c r="E19" s="130"/>
      <c r="F19" s="131">
        <f t="shared" si="0"/>
        <v>0</v>
      </c>
      <c r="G19" s="135"/>
    </row>
    <row r="20" spans="1:7" ht="21.75" thickBot="1">
      <c r="A20" s="136"/>
      <c r="B20" s="137" t="s">
        <v>94</v>
      </c>
      <c r="C20" s="138">
        <f>SUM(C6:C19)</f>
        <v>835975</v>
      </c>
      <c r="D20" s="138">
        <f>SUM(D6:D19)</f>
        <v>5140850</v>
      </c>
      <c r="E20" s="138">
        <f>SUM(E6:E19)</f>
        <v>3704655</v>
      </c>
      <c r="F20" s="138">
        <f>SUM(F6:F19)</f>
        <v>2272170</v>
      </c>
      <c r="G20" s="139"/>
    </row>
    <row r="21" spans="1:7" ht="19.5" thickTop="1">
      <c r="A21" s="140"/>
      <c r="B21" s="141"/>
      <c r="C21" s="142"/>
      <c r="D21" s="141"/>
      <c r="E21" s="141"/>
      <c r="F21" s="141"/>
      <c r="G21" s="114"/>
    </row>
    <row r="22" spans="1:7" ht="21">
      <c r="A22" s="215" t="s">
        <v>214</v>
      </c>
      <c r="B22" s="215"/>
      <c r="C22" s="215"/>
      <c r="D22" s="215"/>
      <c r="E22" s="215"/>
      <c r="F22" s="215"/>
      <c r="G22" s="215"/>
    </row>
    <row r="23" spans="1:7" ht="21">
      <c r="A23" s="193"/>
      <c r="B23" s="194"/>
      <c r="C23" s="195"/>
      <c r="D23" s="196"/>
      <c r="E23" s="197"/>
      <c r="F23" s="197"/>
      <c r="G23" s="198"/>
    </row>
    <row r="24" spans="1:7" ht="21">
      <c r="A24" s="215" t="s">
        <v>215</v>
      </c>
      <c r="B24" s="215"/>
      <c r="C24" s="215"/>
      <c r="D24" s="215"/>
      <c r="E24" s="215"/>
      <c r="F24" s="215"/>
      <c r="G24" s="215"/>
    </row>
  </sheetData>
  <sheetProtection/>
  <mergeCells count="5">
    <mergeCell ref="A2:F2"/>
    <mergeCell ref="A3:F3"/>
    <mergeCell ref="A4:F4"/>
    <mergeCell ref="A22:G22"/>
    <mergeCell ref="A24:G2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43">
      <selection activeCell="C12" sqref="C12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213" t="s">
        <v>53</v>
      </c>
      <c r="B1" s="213"/>
      <c r="C1" s="213"/>
      <c r="D1" s="213"/>
      <c r="E1" s="213"/>
    </row>
    <row r="2" spans="1:5" ht="21">
      <c r="A2" s="213" t="s">
        <v>54</v>
      </c>
      <c r="B2" s="213"/>
      <c r="C2" s="213"/>
      <c r="D2" s="213"/>
      <c r="E2" s="213"/>
    </row>
    <row r="3" spans="1:5" ht="21">
      <c r="A3" s="143"/>
      <c r="B3" s="143"/>
      <c r="C3" s="143"/>
      <c r="D3" s="213" t="s">
        <v>55</v>
      </c>
      <c r="E3" s="213"/>
    </row>
    <row r="4" spans="1:5" ht="21">
      <c r="A4" s="213" t="s">
        <v>56</v>
      </c>
      <c r="B4" s="213"/>
      <c r="C4" s="213"/>
      <c r="D4" s="213"/>
      <c r="E4" s="213"/>
    </row>
    <row r="5" spans="1:5" ht="21">
      <c r="A5" s="143"/>
      <c r="B5" s="143"/>
      <c r="C5" s="218" t="s">
        <v>216</v>
      </c>
      <c r="D5" s="218"/>
      <c r="E5" s="218"/>
    </row>
    <row r="6" spans="1:5" ht="21">
      <c r="A6" s="216" t="s">
        <v>57</v>
      </c>
      <c r="B6" s="217"/>
      <c r="C6" s="144"/>
      <c r="D6" s="145"/>
      <c r="E6" s="116" t="s">
        <v>58</v>
      </c>
    </row>
    <row r="7" spans="1:5" ht="21">
      <c r="A7" s="119" t="s">
        <v>59</v>
      </c>
      <c r="B7" s="119" t="s">
        <v>60</v>
      </c>
      <c r="C7" s="119" t="s">
        <v>1</v>
      </c>
      <c r="D7" s="146" t="s">
        <v>61</v>
      </c>
      <c r="E7" s="119" t="s">
        <v>60</v>
      </c>
    </row>
    <row r="8" spans="1:5" ht="21">
      <c r="A8" s="147" t="s">
        <v>6</v>
      </c>
      <c r="B8" s="147" t="s">
        <v>6</v>
      </c>
      <c r="C8" s="147"/>
      <c r="D8" s="148" t="s">
        <v>5</v>
      </c>
      <c r="E8" s="147" t="s">
        <v>6</v>
      </c>
    </row>
    <row r="9" spans="1:5" ht="21">
      <c r="A9" s="149"/>
      <c r="B9" s="150">
        <v>48252446.1</v>
      </c>
      <c r="C9" s="143" t="s">
        <v>62</v>
      </c>
      <c r="D9" s="199"/>
      <c r="E9" s="151">
        <v>58961946.84</v>
      </c>
    </row>
    <row r="10" spans="1:5" ht="21">
      <c r="A10" s="152"/>
      <c r="B10" s="153"/>
      <c r="C10" s="154" t="s">
        <v>63</v>
      </c>
      <c r="D10" s="157"/>
      <c r="E10" s="153"/>
    </row>
    <row r="11" spans="1:5" ht="21">
      <c r="A11" s="130">
        <v>590000</v>
      </c>
      <c r="B11" s="155">
        <v>697310.53</v>
      </c>
      <c r="C11" s="156" t="s">
        <v>64</v>
      </c>
      <c r="D11" s="157" t="s">
        <v>144</v>
      </c>
      <c r="E11" s="155">
        <v>240198.94</v>
      </c>
    </row>
    <row r="12" spans="1:5" ht="21">
      <c r="A12" s="130">
        <v>601000</v>
      </c>
      <c r="B12" s="130">
        <v>287450</v>
      </c>
      <c r="C12" s="156" t="s">
        <v>65</v>
      </c>
      <c r="D12" s="157" t="s">
        <v>148</v>
      </c>
      <c r="E12" s="130">
        <v>52410</v>
      </c>
    </row>
    <row r="13" spans="1:5" ht="21">
      <c r="A13" s="130">
        <v>393000</v>
      </c>
      <c r="B13" s="158">
        <v>405997.33</v>
      </c>
      <c r="C13" s="156" t="s">
        <v>66</v>
      </c>
      <c r="D13" s="157" t="s">
        <v>156</v>
      </c>
      <c r="E13" s="158">
        <v>148567.49</v>
      </c>
    </row>
    <row r="14" spans="1:5" ht="21">
      <c r="A14" s="130">
        <v>80000</v>
      </c>
      <c r="B14" s="158">
        <v>136080.66</v>
      </c>
      <c r="C14" s="156" t="s">
        <v>67</v>
      </c>
      <c r="D14" s="157" t="s">
        <v>160</v>
      </c>
      <c r="E14" s="158">
        <v>3900</v>
      </c>
    </row>
    <row r="15" spans="1:5" ht="21">
      <c r="A15" s="159">
        <v>22990000</v>
      </c>
      <c r="B15" s="160">
        <v>9733044.85</v>
      </c>
      <c r="C15" s="161" t="s">
        <v>68</v>
      </c>
      <c r="D15" s="162" t="s">
        <v>165</v>
      </c>
      <c r="E15" s="160">
        <v>981103.02</v>
      </c>
    </row>
    <row r="16" spans="1:5" ht="21">
      <c r="A16" s="159">
        <v>19000000</v>
      </c>
      <c r="B16" s="158">
        <v>15861343</v>
      </c>
      <c r="C16" s="156" t="s">
        <v>69</v>
      </c>
      <c r="D16" s="157" t="s">
        <v>204</v>
      </c>
      <c r="E16" s="158">
        <v>4534985</v>
      </c>
    </row>
    <row r="17" spans="1:5" ht="21">
      <c r="A17" s="159"/>
      <c r="B17" s="160">
        <v>1139539</v>
      </c>
      <c r="C17" s="156" t="s">
        <v>217</v>
      </c>
      <c r="D17" s="157"/>
      <c r="E17" s="158"/>
    </row>
    <row r="18" spans="1:5" ht="21">
      <c r="A18" s="163"/>
      <c r="B18" s="160">
        <v>16804071.76</v>
      </c>
      <c r="C18" s="156" t="s">
        <v>70</v>
      </c>
      <c r="D18" s="157" t="s">
        <v>38</v>
      </c>
      <c r="E18" s="160">
        <v>5140850</v>
      </c>
    </row>
    <row r="19" spans="1:5" ht="21.75" thickBot="1">
      <c r="A19" s="164">
        <f>SUM(A10:A18)</f>
        <v>43654000</v>
      </c>
      <c r="B19" s="164">
        <f>SUM(B10:B18)</f>
        <v>45064837.129999995</v>
      </c>
      <c r="C19" s="156"/>
      <c r="D19" s="126"/>
      <c r="E19" s="164">
        <f>SUM(E10:E18)</f>
        <v>11102014.45</v>
      </c>
    </row>
    <row r="20" spans="1:5" ht="21.75" thickTop="1">
      <c r="A20" s="156"/>
      <c r="B20" s="158"/>
      <c r="C20" s="156"/>
      <c r="D20" s="126"/>
      <c r="E20" s="158"/>
    </row>
    <row r="21" spans="1:5" ht="21">
      <c r="A21" s="156"/>
      <c r="B21" s="160"/>
      <c r="C21" s="156"/>
      <c r="D21" s="166"/>
      <c r="E21" s="160"/>
    </row>
    <row r="22" spans="1:5" ht="21">
      <c r="A22" s="156"/>
      <c r="B22" s="160">
        <v>954434.53</v>
      </c>
      <c r="C22" s="156" t="s">
        <v>71</v>
      </c>
      <c r="D22" s="166">
        <v>900</v>
      </c>
      <c r="E22" s="160">
        <v>49579.12</v>
      </c>
    </row>
    <row r="23" spans="1:5" ht="21">
      <c r="A23" s="156"/>
      <c r="B23" s="160"/>
      <c r="C23" s="156" t="s">
        <v>26</v>
      </c>
      <c r="D23" s="166">
        <v>600</v>
      </c>
      <c r="E23" s="160"/>
    </row>
    <row r="24" spans="1:5" ht="21">
      <c r="A24" s="156"/>
      <c r="B24" s="160"/>
      <c r="C24" s="156" t="s">
        <v>72</v>
      </c>
      <c r="D24" s="166"/>
      <c r="E24" s="160"/>
    </row>
    <row r="25" spans="1:5" ht="21">
      <c r="A25" s="156"/>
      <c r="B25" s="130">
        <v>8742668.42</v>
      </c>
      <c r="C25" s="156" t="s">
        <v>12</v>
      </c>
      <c r="D25" s="126">
        <v>704</v>
      </c>
      <c r="E25" s="130">
        <v>2259650</v>
      </c>
    </row>
    <row r="26" spans="1:5" ht="21">
      <c r="A26" s="156"/>
      <c r="B26" s="130">
        <v>196588</v>
      </c>
      <c r="C26" s="156" t="s">
        <v>13</v>
      </c>
      <c r="D26" s="157" t="s">
        <v>32</v>
      </c>
      <c r="E26" s="130">
        <v>74940</v>
      </c>
    </row>
    <row r="27" spans="1:5" ht="21">
      <c r="A27" s="156"/>
      <c r="B27" s="158"/>
      <c r="C27" s="156" t="s">
        <v>73</v>
      </c>
      <c r="D27" s="126">
        <v>601</v>
      </c>
      <c r="E27" s="158"/>
    </row>
    <row r="28" spans="1:5" ht="21">
      <c r="A28" s="156"/>
      <c r="B28" s="158"/>
      <c r="C28" s="156" t="s">
        <v>74</v>
      </c>
      <c r="D28" s="157" t="s">
        <v>205</v>
      </c>
      <c r="E28" s="158"/>
    </row>
    <row r="29" spans="1:5" ht="21">
      <c r="A29" s="156"/>
      <c r="B29" s="158">
        <v>218810.56</v>
      </c>
      <c r="C29" s="156" t="s">
        <v>8</v>
      </c>
      <c r="D29" s="126">
        <v>700</v>
      </c>
      <c r="E29" s="158"/>
    </row>
    <row r="30" spans="1:5" ht="21">
      <c r="A30" s="156"/>
      <c r="B30" s="158">
        <v>18372</v>
      </c>
      <c r="C30" s="156" t="s">
        <v>206</v>
      </c>
      <c r="D30" s="152"/>
      <c r="E30" s="158">
        <v>9975</v>
      </c>
    </row>
    <row r="31" spans="1:5" ht="21">
      <c r="A31" s="156"/>
      <c r="B31" s="158">
        <v>37.6</v>
      </c>
      <c r="C31" s="156" t="s">
        <v>218</v>
      </c>
      <c r="D31" s="152"/>
      <c r="E31" s="158">
        <v>37.6</v>
      </c>
    </row>
    <row r="32" spans="1:5" ht="21">
      <c r="A32" s="156"/>
      <c r="B32" s="158"/>
      <c r="C32" s="156"/>
      <c r="D32" s="152"/>
      <c r="E32" s="158"/>
    </row>
    <row r="33" spans="1:5" ht="21">
      <c r="A33" s="156"/>
      <c r="B33" s="158"/>
      <c r="C33" s="156"/>
      <c r="D33" s="152"/>
      <c r="E33" s="158"/>
    </row>
    <row r="34" spans="1:5" ht="21">
      <c r="A34" s="156"/>
      <c r="B34" s="158"/>
      <c r="C34" s="156"/>
      <c r="D34" s="152"/>
      <c r="E34" s="158"/>
    </row>
    <row r="35" spans="1:5" ht="21">
      <c r="A35" s="156"/>
      <c r="B35" s="158"/>
      <c r="C35" s="156"/>
      <c r="D35" s="152"/>
      <c r="E35" s="158"/>
    </row>
    <row r="36" spans="1:5" ht="21">
      <c r="A36" s="156"/>
      <c r="B36" s="158"/>
      <c r="C36" s="156"/>
      <c r="D36" s="152"/>
      <c r="E36" s="158"/>
    </row>
    <row r="37" spans="1:5" ht="21">
      <c r="A37" s="156"/>
      <c r="B37" s="158"/>
      <c r="C37" s="156"/>
      <c r="D37" s="152"/>
      <c r="E37" s="158"/>
    </row>
    <row r="38" spans="1:5" ht="21">
      <c r="A38" s="156"/>
      <c r="B38" s="158"/>
      <c r="C38" s="156"/>
      <c r="D38" s="152"/>
      <c r="E38" s="158"/>
    </row>
    <row r="39" spans="1:5" ht="21">
      <c r="A39" s="156"/>
      <c r="B39" s="158"/>
      <c r="C39" s="156"/>
      <c r="D39" s="152"/>
      <c r="E39" s="158"/>
    </row>
    <row r="40" spans="1:5" ht="21">
      <c r="A40" s="156"/>
      <c r="B40" s="158"/>
      <c r="C40" s="156"/>
      <c r="D40" s="152"/>
      <c r="E40" s="158"/>
    </row>
    <row r="41" spans="1:5" ht="21">
      <c r="A41" s="156"/>
      <c r="B41" s="158"/>
      <c r="C41" s="156"/>
      <c r="D41" s="152"/>
      <c r="E41" s="158"/>
    </row>
    <row r="42" spans="1:5" ht="21">
      <c r="A42" s="156"/>
      <c r="B42" s="158"/>
      <c r="C42" s="156"/>
      <c r="D42" s="152"/>
      <c r="E42" s="158"/>
    </row>
    <row r="43" spans="1:5" ht="21">
      <c r="A43" s="156"/>
      <c r="B43" s="158"/>
      <c r="C43" s="156"/>
      <c r="D43" s="167"/>
      <c r="E43" s="158"/>
    </row>
    <row r="44" spans="1:5" ht="21.75" thickBot="1">
      <c r="A44" s="156"/>
      <c r="B44" s="168">
        <f>SUM(B20:B43)</f>
        <v>10130911.11</v>
      </c>
      <c r="C44" s="169"/>
      <c r="D44" s="170"/>
      <c r="E44" s="168">
        <f>SUM(E20:E43)</f>
        <v>2394181.72</v>
      </c>
    </row>
    <row r="45" spans="1:5" ht="21.75" thickBot="1">
      <c r="A45" s="156"/>
      <c r="B45" s="172">
        <f>B19+B44</f>
        <v>55195748.239999995</v>
      </c>
      <c r="C45" s="171" t="s">
        <v>75</v>
      </c>
      <c r="D45" s="170"/>
      <c r="E45" s="172">
        <f>E19+E44</f>
        <v>13496196.17</v>
      </c>
    </row>
    <row r="46" spans="1:5" ht="21">
      <c r="A46" s="161"/>
      <c r="B46" s="165"/>
      <c r="C46" s="173" t="s">
        <v>76</v>
      </c>
      <c r="D46" s="174"/>
      <c r="E46" s="165"/>
    </row>
    <row r="47" spans="1:5" ht="21">
      <c r="A47" s="216" t="s">
        <v>57</v>
      </c>
      <c r="B47" s="217"/>
      <c r="C47" s="145"/>
      <c r="D47" s="144"/>
      <c r="E47" s="116" t="s">
        <v>58</v>
      </c>
    </row>
    <row r="48" spans="1:5" ht="21">
      <c r="A48" s="175" t="s">
        <v>59</v>
      </c>
      <c r="B48" s="119" t="s">
        <v>60</v>
      </c>
      <c r="C48" s="146" t="s">
        <v>1</v>
      </c>
      <c r="D48" s="119" t="s">
        <v>61</v>
      </c>
      <c r="E48" s="176" t="s">
        <v>60</v>
      </c>
    </row>
    <row r="49" spans="1:5" ht="21">
      <c r="A49" s="177" t="s">
        <v>6</v>
      </c>
      <c r="B49" s="147" t="s">
        <v>6</v>
      </c>
      <c r="C49" s="148"/>
      <c r="D49" s="147" t="s">
        <v>5</v>
      </c>
      <c r="E49" s="178" t="s">
        <v>6</v>
      </c>
    </row>
    <row r="50" spans="1:5" ht="21">
      <c r="A50" s="149"/>
      <c r="B50" s="179"/>
      <c r="C50" s="143" t="s">
        <v>77</v>
      </c>
      <c r="D50" s="149"/>
      <c r="E50" s="180"/>
    </row>
    <row r="51" spans="1:5" ht="21">
      <c r="A51" s="155">
        <v>17048720</v>
      </c>
      <c r="B51" s="158">
        <v>5328094.85</v>
      </c>
      <c r="C51" s="156" t="s">
        <v>219</v>
      </c>
      <c r="D51" s="157" t="s">
        <v>220</v>
      </c>
      <c r="E51" s="158">
        <v>782027.78</v>
      </c>
    </row>
    <row r="52" spans="1:5" ht="21">
      <c r="A52" s="130">
        <v>1571000</v>
      </c>
      <c r="B52" s="155">
        <v>546570.4</v>
      </c>
      <c r="C52" s="156" t="s">
        <v>221</v>
      </c>
      <c r="D52" s="157" t="s">
        <v>222</v>
      </c>
      <c r="E52" s="155">
        <v>65147.4</v>
      </c>
    </row>
    <row r="53" spans="1:5" ht="21">
      <c r="A53" s="130">
        <v>7950330</v>
      </c>
      <c r="B53" s="155">
        <v>3512169.32</v>
      </c>
      <c r="C53" s="156" t="s">
        <v>223</v>
      </c>
      <c r="D53" s="157" t="s">
        <v>224</v>
      </c>
      <c r="E53" s="155">
        <v>648745.46</v>
      </c>
    </row>
    <row r="54" spans="1:5" ht="21">
      <c r="A54" s="158">
        <v>1980000</v>
      </c>
      <c r="B54" s="130">
        <v>541449</v>
      </c>
      <c r="C54" s="156" t="s">
        <v>225</v>
      </c>
      <c r="D54" s="157" t="s">
        <v>226</v>
      </c>
      <c r="E54" s="130">
        <v>114180</v>
      </c>
    </row>
    <row r="55" spans="1:5" ht="21">
      <c r="A55" s="160">
        <v>1246000</v>
      </c>
      <c r="B55" s="158">
        <v>432910</v>
      </c>
      <c r="C55" s="156" t="s">
        <v>227</v>
      </c>
      <c r="D55" s="157" t="s">
        <v>228</v>
      </c>
      <c r="E55" s="158">
        <v>175788</v>
      </c>
    </row>
    <row r="56" spans="1:5" ht="21">
      <c r="A56" s="158">
        <v>8100800</v>
      </c>
      <c r="B56" s="158">
        <v>707791</v>
      </c>
      <c r="C56" s="156" t="s">
        <v>229</v>
      </c>
      <c r="D56" s="157" t="s">
        <v>230</v>
      </c>
      <c r="E56" s="158">
        <v>86438</v>
      </c>
    </row>
    <row r="57" spans="1:5" ht="21">
      <c r="A57" s="158">
        <v>400000</v>
      </c>
      <c r="B57" s="158"/>
      <c r="C57" s="156" t="s">
        <v>231</v>
      </c>
      <c r="D57" s="157" t="s">
        <v>232</v>
      </c>
      <c r="E57" s="158"/>
    </row>
    <row r="58" spans="1:5" ht="21">
      <c r="A58" s="160">
        <v>685500</v>
      </c>
      <c r="B58" s="158">
        <v>244033</v>
      </c>
      <c r="C58" s="156" t="s">
        <v>233</v>
      </c>
      <c r="D58" s="157" t="s">
        <v>234</v>
      </c>
      <c r="E58" s="158">
        <v>23540</v>
      </c>
    </row>
    <row r="59" spans="1:5" ht="21">
      <c r="A59" s="158">
        <v>1682800</v>
      </c>
      <c r="B59" s="158">
        <v>558970</v>
      </c>
      <c r="C59" s="156" t="s">
        <v>235</v>
      </c>
      <c r="D59" s="157" t="s">
        <v>236</v>
      </c>
      <c r="E59" s="158">
        <v>83930</v>
      </c>
    </row>
    <row r="60" spans="1:5" ht="21">
      <c r="A60" s="181">
        <v>70000</v>
      </c>
      <c r="B60" s="158">
        <v>25165.42</v>
      </c>
      <c r="C60" s="156" t="s">
        <v>237</v>
      </c>
      <c r="D60" s="157" t="s">
        <v>238</v>
      </c>
      <c r="E60" s="158">
        <v>1158</v>
      </c>
    </row>
    <row r="61" spans="1:5" ht="21">
      <c r="A61" s="182">
        <v>2918850</v>
      </c>
      <c r="B61" s="158">
        <v>600674</v>
      </c>
      <c r="C61" s="156" t="s">
        <v>239</v>
      </c>
      <c r="D61" s="157" t="s">
        <v>240</v>
      </c>
      <c r="E61" s="158">
        <v>18175</v>
      </c>
    </row>
    <row r="62" spans="1:5" ht="21.75" thickBot="1">
      <c r="A62" s="183">
        <f>SUM(A51:A61)</f>
        <v>43654000</v>
      </c>
      <c r="B62" s="164">
        <f>SUM(B50:B61)</f>
        <v>12497826.99</v>
      </c>
      <c r="C62" s="156"/>
      <c r="D62" s="126"/>
      <c r="E62" s="164">
        <f>SUM(E50:E61)</f>
        <v>1999129.6400000001</v>
      </c>
    </row>
    <row r="63" spans="1:5" ht="21.75" thickTop="1">
      <c r="A63" s="156"/>
      <c r="B63" s="158"/>
      <c r="C63" s="156"/>
      <c r="D63" s="126"/>
      <c r="E63" s="158"/>
    </row>
    <row r="64" spans="1:5" ht="21">
      <c r="A64" s="156"/>
      <c r="B64" s="130">
        <v>7692060.78</v>
      </c>
      <c r="C64" s="156" t="s">
        <v>12</v>
      </c>
      <c r="D64" s="157" t="s">
        <v>31</v>
      </c>
      <c r="E64" s="130">
        <v>1705050</v>
      </c>
    </row>
    <row r="65" spans="1:5" ht="21">
      <c r="A65" s="156"/>
      <c r="B65" s="130">
        <v>501238</v>
      </c>
      <c r="C65" s="156" t="s">
        <v>78</v>
      </c>
      <c r="D65" s="157" t="s">
        <v>32</v>
      </c>
      <c r="E65" s="130">
        <v>358950</v>
      </c>
    </row>
    <row r="66" spans="1:5" ht="21">
      <c r="A66" s="156"/>
      <c r="B66" s="158">
        <v>1030112.21</v>
      </c>
      <c r="C66" s="156" t="s">
        <v>71</v>
      </c>
      <c r="D66" s="157" t="s">
        <v>36</v>
      </c>
      <c r="E66" s="158">
        <v>14748.77</v>
      </c>
    </row>
    <row r="67" spans="1:5" ht="21">
      <c r="A67" s="156"/>
      <c r="B67" s="158">
        <v>14531901.76</v>
      </c>
      <c r="C67" s="156" t="s">
        <v>79</v>
      </c>
      <c r="D67" s="157" t="s">
        <v>38</v>
      </c>
      <c r="E67" s="158">
        <v>3704655</v>
      </c>
    </row>
    <row r="68" spans="1:5" ht="21">
      <c r="A68" s="156"/>
      <c r="B68" s="158">
        <v>413845</v>
      </c>
      <c r="C68" s="156" t="s">
        <v>80</v>
      </c>
      <c r="D68" s="157" t="s">
        <v>37</v>
      </c>
      <c r="E68" s="158"/>
    </row>
    <row r="69" spans="1:5" ht="21">
      <c r="A69" s="156"/>
      <c r="B69" s="158">
        <v>2105600</v>
      </c>
      <c r="C69" s="156" t="s">
        <v>81</v>
      </c>
      <c r="D69" s="157" t="s">
        <v>33</v>
      </c>
      <c r="E69" s="158"/>
    </row>
    <row r="70" spans="1:5" ht="21">
      <c r="A70" s="156"/>
      <c r="B70" s="158"/>
      <c r="C70" s="156"/>
      <c r="D70" s="157"/>
      <c r="E70" s="158"/>
    </row>
    <row r="71" spans="1:5" ht="21">
      <c r="A71" s="156"/>
      <c r="B71" s="158"/>
      <c r="C71" s="156"/>
      <c r="D71" s="152"/>
      <c r="E71" s="158"/>
    </row>
    <row r="72" spans="1:5" ht="21">
      <c r="A72" s="156"/>
      <c r="B72" s="158"/>
      <c r="C72" s="156"/>
      <c r="D72" s="152"/>
      <c r="E72" s="158"/>
    </row>
    <row r="73" spans="1:5" ht="21">
      <c r="A73" s="156"/>
      <c r="B73" s="158"/>
      <c r="C73" s="156"/>
      <c r="D73" s="152"/>
      <c r="E73" s="158"/>
    </row>
    <row r="74" spans="1:5" ht="21">
      <c r="A74" s="156"/>
      <c r="B74" s="158"/>
      <c r="C74" s="156"/>
      <c r="D74" s="152"/>
      <c r="E74" s="158"/>
    </row>
    <row r="75" spans="1:5" ht="21">
      <c r="A75" s="156"/>
      <c r="B75" s="158"/>
      <c r="C75" s="156"/>
      <c r="D75" s="167"/>
      <c r="E75" s="158"/>
    </row>
    <row r="76" spans="1:5" ht="21.75" thickBot="1">
      <c r="A76" s="156"/>
      <c r="B76" s="184">
        <f>SUM(B63:B75)</f>
        <v>26274757.75</v>
      </c>
      <c r="C76" s="171" t="s">
        <v>82</v>
      </c>
      <c r="D76" s="156"/>
      <c r="E76" s="184">
        <f>SUM(E63:E75)</f>
        <v>5783403.77</v>
      </c>
    </row>
    <row r="77" spans="1:5" ht="21.75" thickBot="1">
      <c r="A77" s="156"/>
      <c r="B77" s="184">
        <f>B62+B76</f>
        <v>38772584.74</v>
      </c>
      <c r="C77" s="171" t="s">
        <v>82</v>
      </c>
      <c r="D77" s="156"/>
      <c r="E77" s="184">
        <f>E62+E76</f>
        <v>7782533.41</v>
      </c>
    </row>
    <row r="78" spans="1:5" ht="21">
      <c r="A78" s="156"/>
      <c r="B78" s="130">
        <f>B45-B77</f>
        <v>16423163.499999993</v>
      </c>
      <c r="C78" s="185" t="s">
        <v>83</v>
      </c>
      <c r="D78" s="156"/>
      <c r="E78" s="130">
        <f>E45-E77</f>
        <v>5713662.76</v>
      </c>
    </row>
    <row r="79" spans="1:5" ht="21">
      <c r="A79" s="156"/>
      <c r="B79" s="152"/>
      <c r="C79" s="185" t="s">
        <v>84</v>
      </c>
      <c r="D79" s="156"/>
      <c r="E79" s="152"/>
    </row>
    <row r="80" spans="1:5" ht="21">
      <c r="A80" s="156"/>
      <c r="B80" s="130"/>
      <c r="C80" s="185" t="s">
        <v>85</v>
      </c>
      <c r="D80" s="156"/>
      <c r="E80" s="158"/>
    </row>
    <row r="81" spans="1:5" ht="21.75" thickBot="1">
      <c r="A81" s="156"/>
      <c r="B81" s="186">
        <f>B9+B45-B77</f>
        <v>64675609.6</v>
      </c>
      <c r="C81" s="171" t="s">
        <v>86</v>
      </c>
      <c r="D81" s="156"/>
      <c r="E81" s="186">
        <f>E9+E45-E77</f>
        <v>64675609.60000001</v>
      </c>
    </row>
    <row r="82" spans="1:5" ht="21">
      <c r="A82" s="200"/>
      <c r="B82" s="200"/>
      <c r="C82" s="200"/>
      <c r="D82" s="200"/>
      <c r="E82" s="200"/>
    </row>
    <row r="83" spans="1:5" ht="21">
      <c r="A83" s="200"/>
      <c r="B83" s="200"/>
      <c r="C83" s="200"/>
      <c r="D83" s="200"/>
      <c r="E83" s="200"/>
    </row>
    <row r="84" spans="1:5" ht="21">
      <c r="A84" s="200"/>
      <c r="B84" s="200"/>
      <c r="C84" s="200"/>
      <c r="D84" s="200"/>
      <c r="E84" s="200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2015-07-15T13:16:18Z</dcterms:modified>
  <cp:category/>
  <cp:version/>
  <cp:contentType/>
  <cp:contentStatus/>
</cp:coreProperties>
</file>