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0"/>
  </bookViews>
  <sheets>
    <sheet name="ต.ค.58" sheetId="1" r:id="rId1"/>
    <sheet name="หมายเหตุ 1" sheetId="2" r:id="rId2"/>
    <sheet name="หมายเหตุ 2" sheetId="3" r:id="rId3"/>
    <sheet name="หมายเหตุ3" sheetId="4" r:id="rId4"/>
    <sheet name="รับ-จ่าย" sheetId="5" r:id="rId5"/>
  </sheets>
  <externalReferences>
    <externalReference r:id="rId8"/>
  </externalReferences>
  <definedNames>
    <definedName name="_xlnm.Print_Area" localSheetId="0">'ต.ค.58'!$A$1:$I$48</definedName>
  </definedNames>
  <calcPr fullCalcOnLoad="1"/>
</workbook>
</file>

<file path=xl/sharedStrings.xml><?xml version="1.0" encoding="utf-8"?>
<sst xmlns="http://schemas.openxmlformats.org/spreadsheetml/2006/main" count="369" uniqueCount="278">
  <si>
    <t>องค์การบริหารส่วนตำบลละหาน   อำเภอจัตุรัส   จังหวัดชัยภูมิ</t>
  </si>
  <si>
    <t>รายการ</t>
  </si>
  <si>
    <t>เลขที่</t>
  </si>
  <si>
    <t>เดบิต</t>
  </si>
  <si>
    <t>เครดิต</t>
  </si>
  <si>
    <t>บัญชี</t>
  </si>
  <si>
    <t>บาท</t>
  </si>
  <si>
    <t>เงินสด</t>
  </si>
  <si>
    <t>เงินสะสม</t>
  </si>
  <si>
    <t>เงินทุนสำรองสะสม (25%)</t>
  </si>
  <si>
    <t xml:space="preserve">งบทดลอง  </t>
  </si>
  <si>
    <t>รายจ่ายตามงบประมาณ</t>
  </si>
  <si>
    <t>ลูกหนี้เงินยืม - เงินสะสม</t>
  </si>
  <si>
    <t>ลูกหนี้เงินยืม - เงินงบประมาณ</t>
  </si>
  <si>
    <t>รายรับตามงบประมาณ (หมายเหตุ 1 )</t>
  </si>
  <si>
    <t>เงินรับฝาก (หมายเหตุ 2 )</t>
  </si>
  <si>
    <t>เงินอุดหนุนเฉพาะกิจ  (หมายเหตุ 3)</t>
  </si>
  <si>
    <t>เงินฝากธนาคาร  ธกส.  ออมทรัพย์ สาขาจัตุรัส 112-2-62645-1</t>
  </si>
  <si>
    <t>เงินฝากธนาคารกรุงไทย ออมทรัพย์ สาขาระเหว 335-0-10723-0</t>
  </si>
  <si>
    <t>เงินฝากธนาคาร  ธกส. โครงการเศรษฐกิจชุมชน สาขาจัตุรัส 112-8-05772-7</t>
  </si>
  <si>
    <t>เงินฝากธนาคาร  ธกส.(สปสช) สาขาจัตุรัส 020-0-3606724-1</t>
  </si>
  <si>
    <t>เงินฝากธนาคาร  ออมสิน สาขาจัตุรัส 020-0-5847376-8</t>
  </si>
  <si>
    <t>เงินฝากธนาคารกรุงไทย ออมทรัพย์ สาขาจัตุรัส 980-0-970558-1</t>
  </si>
  <si>
    <t>เงินฝากธนาคารกรุงไทย กระแสรายวัน  สาขาชัยภูมิ 307-6-06185-2</t>
  </si>
  <si>
    <t>ลูกหนี้เงินยืม -โครงการเศรษฐกิจชุมชน อบต. (หมู่บ้านละ 100,000 บาท)</t>
  </si>
  <si>
    <t>ลูกหนี้เงินยืม -โครงการเศรษฐกิจชุมชน อบต. (หมู่บ้านละ 10,000 บาท)</t>
  </si>
  <si>
    <t>รายจ่ายค้างจ่าย (หมายเหตุ 4)</t>
  </si>
  <si>
    <t>เงินรับฝาก - โครงการเศษรฐกิจชุมชน อบต.ละหาน บัญชี 2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</si>
  <si>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</si>
  <si>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</si>
  <si>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</si>
  <si>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</si>
  <si>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</si>
  <si>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</si>
  <si>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5%</t>
  </si>
  <si>
    <t>เงินรับฝาก - เงินค่าใช้จ่ายภาษีบำรุงท้องที่  6%</t>
  </si>
  <si>
    <t>เงินรับฝาก - เงินมัดจำประกันสัญญา</t>
  </si>
  <si>
    <t>เงินรับฝาก - เงินภาษีหัก ณ ที่จ่าย</t>
  </si>
  <si>
    <t>เงินรับฝาก - ค่ากระแสไฟฟ้าสถานีสูบน้ำ (ส่วนของเกษตร)</t>
  </si>
  <si>
    <t>เงินรับฝาก - เงินสมทบประกันสังคม</t>
  </si>
  <si>
    <t>รวมเป็นเงิน</t>
  </si>
  <si>
    <t xml:space="preserve">     ชื่อองค์การบริหารส่วนตำบลละหาน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</si>
  <si>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</si>
  <si>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</si>
  <si>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</si>
  <si>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</si>
  <si>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</si>
  <si>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ยอดยกมา (ต้นปี)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</si>
  <si>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</si>
  <si>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</si>
  <si>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</si>
  <si>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</si>
  <si>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</si>
  <si>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</si>
  <si>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 (ทั่วไป)</t>
  </si>
  <si>
    <t>เงินรับฝาก (หมายเหตุ 2)</t>
  </si>
  <si>
    <t>รายจ่ายรอจ่าย (หมายเหตุ 5)</t>
  </si>
  <si>
    <t>บัญชีรายจ่ายผัดส่งใบสำคัญ</t>
  </si>
  <si>
    <t>ลูกหนี้ภาษี - ภาษีบำรุงท้องที่</t>
  </si>
  <si>
    <t>รวมรายรับ</t>
  </si>
  <si>
    <t xml:space="preserve"> -2-</t>
  </si>
  <si>
    <t>รายจ่าย</t>
  </si>
  <si>
    <t>ลูกหนี้เงินยืม -เงินงบประมาณ</t>
  </si>
  <si>
    <t>เงินอุดหนุนเฉพาะกิจ (หมายเหตุ 3)</t>
  </si>
  <si>
    <t>บัญชีรายจ่ายค้างจ่าย (หมายเหตุ 4)</t>
  </si>
  <si>
    <t>จ่ายขาดเงินสะสม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</si>
  <si>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</si>
  <si>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</si>
  <si>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</si>
  <si>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</si>
  <si>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</si>
  <si>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</si>
  <si>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</si>
  <si>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</si>
  <si>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</si>
  <si>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</si>
  <si>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</si>
  <si>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</si>
  <si>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</si>
  <si>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</si>
  <si>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</si>
  <si>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</si>
  <si>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</si>
  <si>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</si>
  <si>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</si>
  <si>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</si>
  <si>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</si>
  <si>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</si>
  <si>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</si>
  <si>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</si>
  <si>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        (2)ค่าขายแบบแปลน</t>
  </si>
  <si>
    <t xml:space="preserve">        (3)รายได้เบ็ดเตล็ดอื่น ๆ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</si>
  <si>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</si>
  <si>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</si>
  <si>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</si>
  <si>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</si>
  <si>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</si>
  <si>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</si>
  <si>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</si>
  <si>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</si>
  <si>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>รวมทั้งสิ้น</t>
  </si>
  <si>
    <t>รายได้ที่รัฐบาลอุดหนุนให้โดยระบุวัตถุประสงค์</t>
  </si>
  <si>
    <t xml:space="preserve">            (สื่อการเสรียนการสอน)</t>
  </si>
  <si>
    <t>-</t>
  </si>
  <si>
    <t>ตำบลละหาน  อำเภอจัตุรัส  จังหวัดชัยภูมิ</t>
  </si>
  <si>
    <t xml:space="preserve">รายจ่าย </t>
  </si>
  <si>
    <t xml:space="preserve">คงเหลือ </t>
  </si>
  <si>
    <t>หมายเหตุ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</si>
  <si>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</si>
  <si>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</si>
  <si>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</si>
  <si>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มวดรายได้จากทรัพย์สิน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</si>
  <si>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</si>
  <si>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</t>
    </r>
  </si>
  <si>
    <t xml:space="preserve">           -เงินอุดหนุนสำหรับสนับสนุนอาหารเสริม (นม)</t>
  </si>
  <si>
    <t xml:space="preserve">           -เงินอุดหนุนสำหรับสนับสนุนอาหารกลางวัน</t>
  </si>
  <si>
    <t xml:space="preserve">           -เงินอุดหนุนทั่วไปสำหรับสนับสนุนสงเคราะห์ผู้ป่วยเอดส์</t>
  </si>
  <si>
    <t xml:space="preserve">           -เงินอุดหนุนทั่วไปสำหรับดำเนินการตามอำนาจหน้าที่และ</t>
  </si>
  <si>
    <t xml:space="preserve">             ภารกิจถ่ายโอน</t>
  </si>
  <si>
    <t xml:space="preserve">           -เงินอุดหนุนทั่วไปสำหรับสนับสนุนการบริการสาธารณสุข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</si>
  <si>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หมวดเงินอุดหนุนเฉพาะกิจ</t>
    </r>
  </si>
  <si>
    <t xml:space="preserve">       (3)เงินอุดหนุนค่าใช้จ่ายสำหรับสนับสนุนการสงเคราะห์เบี้ยยังชีพ</t>
  </si>
  <si>
    <t xml:space="preserve">          ความพิการ</t>
  </si>
  <si>
    <t xml:space="preserve">             ผู้สูงอายุ</t>
  </si>
  <si>
    <t xml:space="preserve">             ค่ากระแสไฟฟ้าสานีสูบน้ำด้วยไฟฟ้า</t>
  </si>
  <si>
    <t xml:space="preserve">        (6)เงินอุดหนุนทั่วไปกำหนดวัตถุประสงค์เงินอุดหนุนสำหรับ </t>
  </si>
  <si>
    <t xml:space="preserve">        (7)เงินอุดหนุนเฉพาะกิจสำหรับสนับสนุนศูนย์พัฒนาเด็กเล็ก </t>
  </si>
  <si>
    <t xml:space="preserve">           เงินเดือนสำหรับข้าราชการครูผู้ดูแลเด็ก</t>
  </si>
  <si>
    <t xml:space="preserve">        (8)เงินอุดหนุนเฉพาะกิจสำหรับสนับสนุนศูนย์พัฒนาเด็กเล็ก </t>
  </si>
  <si>
    <t xml:space="preserve">           ค่าตอบแทนเงินเพิ่มค่าครองชีพชั่วคราวและเงินประกันสังคม</t>
  </si>
  <si>
    <t xml:space="preserve">        (10)เงินอุดหนุนเฉพาะกิจสนับสนุนศูนย์พัฒนาเด็กเล็ก </t>
  </si>
  <si>
    <t xml:space="preserve">        (11)อุดหนุนเฉพาะกิจค่าเล่าเรียนบุตร ครู ผดด.</t>
  </si>
  <si>
    <t xml:space="preserve">        (12)อุดหนุนสำหรับสนับสนุนครุภัณฑ์การศึกษาสำหรับสนับสนุน</t>
  </si>
  <si>
    <t xml:space="preserve">            ศูนย์พัฒนาเด็กเล็ก (เครื่องคอมพิวเตอร์ชนิดตั้งโต๊ะ)</t>
  </si>
  <si>
    <t xml:space="preserve">        (13)เงินอุดหนุนฉพาะกิจค่าใช้จ่ายสำหรับส่งเสริมการบำบัดฟื้นฟู</t>
  </si>
  <si>
    <t xml:space="preserve">             ผู้ติดยาเสพติด</t>
  </si>
  <si>
    <t xml:space="preserve">        (14)เงินอุดหนุนเฉพาะกิจค่าใช้จ่ายสำหรับฝึกอบรมอาชีพให้แก่</t>
  </si>
  <si>
    <t xml:space="preserve">             ผู้ที่ผ่านการบำบัดฟื้นฟู</t>
  </si>
  <si>
    <t xml:space="preserve"> รับ </t>
  </si>
  <si>
    <t xml:space="preserve"> จ่าย </t>
  </si>
  <si>
    <t>เงินรับฝาก - เงินสวัสดิการค่ารักษาพยาบาลพนักงาน</t>
  </si>
  <si>
    <t>ยอดยกมา</t>
  </si>
  <si>
    <t>111100</t>
  </si>
  <si>
    <t>111201</t>
  </si>
  <si>
    <t>111203</t>
  </si>
  <si>
    <t>215016</t>
  </si>
  <si>
    <t>500000</t>
  </si>
  <si>
    <t>113100</t>
  </si>
  <si>
    <t>ลูกหนี้ภาษีโรงเรือนและที่ดิน</t>
  </si>
  <si>
    <t>310000</t>
  </si>
  <si>
    <t>320000</t>
  </si>
  <si>
    <t>400000</t>
  </si>
  <si>
    <t>25000</t>
  </si>
  <si>
    <t>215000</t>
  </si>
  <si>
    <t>211000</t>
  </si>
  <si>
    <t>รายจ่ายรอจ่าย</t>
  </si>
  <si>
    <t>210000</t>
  </si>
  <si>
    <t xml:space="preserve">          (1)ค่าธรรมเนียมกำจัดขยะมูลฝอย</t>
  </si>
  <si>
    <t xml:space="preserve">         (2)ภาษีมูลค่าเพิ่มตาม พรบ.จัดสรรรายได้ฯ</t>
  </si>
  <si>
    <t xml:space="preserve">         (3)ภาษีสุรา</t>
  </si>
  <si>
    <t xml:space="preserve">       (1)เงินอุดหนุนทั่วไป</t>
  </si>
  <si>
    <t xml:space="preserve">       (1)เงินอุดหนุนทั่วไปเพื่อสนับสนุนการบริหารจัดการ อปท.</t>
  </si>
  <si>
    <t xml:space="preserve">       ตามยุทธศาสตร์การพัฒนาประเทศ</t>
  </si>
  <si>
    <t xml:space="preserve">       (2)เงินอุดหนุนค่าใช้จ่ายสำหรับสนับสนุนการสงเคราะห์เบี้ยยังชีพ</t>
  </si>
  <si>
    <t xml:space="preserve">       (4)เงินอุดหนุนสำหรับงานสูบน้ำของสถานีสูบน้ำด้วยไฟฟ้า</t>
  </si>
  <si>
    <t xml:space="preserve">        (5) เงินอุดหนุนทั่วไปกำหนดวัตถุประสงค์เงินอุดหนุนสำหรับ</t>
  </si>
  <si>
    <t xml:space="preserve">            สนับสนุนการถ่ายโอนบุคลากร ลูกจ้างประจำสถานีสูบน้ำ เงินสวัสดิการฯ</t>
  </si>
  <si>
    <t xml:space="preserve">            สนับสนุนการถ่ายโอนบุคลากร ลูกจ้างประจำสถานีสูบน้ำ ค่าจ้างประจำ</t>
  </si>
  <si>
    <t xml:space="preserve">            เด็กเล็กบ้านละหาน</t>
  </si>
  <si>
    <t xml:space="preserve"> -3-</t>
  </si>
  <si>
    <t>รวม เงินอุดหนุนวัตถุประสงค์+เงินอุดหนุนเฉพาะกิจ</t>
  </si>
  <si>
    <t>หมายเหตุ   3</t>
  </si>
  <si>
    <t>อุดหนุนรัฐบาลที่กำหนดวัตถุประสงค์- อุดหนุนเฉพาะกิจประจำปีงบประมาณ 2558</t>
  </si>
  <si>
    <t>(ส่งคืนจังหวัด)</t>
  </si>
  <si>
    <t>เงินอุดหนุนทั่วไปสำหรับงานสูบน้ำของสถานีสูบน้ำด้วยไฟฟ้า-ค่ากระแสไฟฟ้า</t>
  </si>
  <si>
    <t>เงินอุดหนุนทั่วไปกำหนดวัตถุประสงค์สำหรับสนับสนุนการถ่ายโอนบุคลากร -ค่าจ้างลูกจ้างประจำสถานีสูบน้ำ</t>
  </si>
  <si>
    <t>เงินอุดหนุนทั่วไปกำหนดวัตถุประสงค์สำหรับสนับสนุนการถ่ายโอนบุคลากร -เงินสวัสดิการลูกจ้างประจำสถานีสูบน้ำ</t>
  </si>
  <si>
    <t>เงินอุดหนุนทั่วไปโครงการสร้างหลักประกันด้านรายได้แก่ผู้สูงอายุ</t>
  </si>
  <si>
    <t>เงินอุดหนุนทั่วไปรายการสนับสนุนการสงเคราะห์เบี้ยยังชีพความพิการ</t>
  </si>
  <si>
    <t>เงินอุดหนุนทั่วไปเพื่อสนับสนุนการกระจายอำนาจฯด้านการศึกษา - เงินเดือนข้าราชการครู</t>
  </si>
  <si>
    <t>เงินอุดหนุนทั่วไปเพื่อสนับสนุนการกระจายอำนาจฯด้านการศึกษา - ค่าตอบแทนฯพนักงานจ้าง ผดด.</t>
  </si>
  <si>
    <t>เงินอุดหนุนทั่วไปเพื่อสนับสนุนการกระจายอำนาจฯด้านการศึกษา - ค่าจัดการเรียนการสอน ศพด.</t>
  </si>
  <si>
    <t>เงินอุดหนุนทั่วไปเพื่อสนับสนุนการกระจายอำนาจฯด้านการศึกษา - ค่าเล่าเรียนบุตร ผดด.</t>
  </si>
  <si>
    <t>เงินอุดหนุนทั่วไปกำหนดวัตถุประสงค์โครงการป้องกันและแก้ไขปัญหายาเสพติด-คชจ.บำดัดฟื้นฟูผู้ติดยาเสพติด</t>
  </si>
  <si>
    <t>เงินอุดหนุนทั่วไปกำหนดวัตถุประสงค์โครงการป้องกันและแก้ไขปัญหายาเสพติด-คชจ.อบรมอาชีพผู้การการบำบัด</t>
  </si>
  <si>
    <t>เงินอุดหนุนเฉพาะกิจสำหรับการพัฒนา อปท.กรณีเร่งด่วนประจำปี 2557-ก่อสร้างถนนเสริมผิแอสฟัลต์คอนกรีต ม.9</t>
  </si>
  <si>
    <t>เงินอุดหนุนระบุ</t>
  </si>
  <si>
    <t>รวม (บาท)</t>
  </si>
  <si>
    <t>วัตถุประสงค์/</t>
  </si>
  <si>
    <t>411000</t>
  </si>
  <si>
    <t>412000</t>
  </si>
  <si>
    <t>413000</t>
  </si>
  <si>
    <t>415000</t>
  </si>
  <si>
    <t>421000</t>
  </si>
  <si>
    <t>430000</t>
  </si>
  <si>
    <t>440000</t>
  </si>
  <si>
    <t>ลูกหนี้ภาษี - ภาษีโรงเรือนและที่ดิน</t>
  </si>
  <si>
    <t>113302</t>
  </si>
  <si>
    <t>ลูกหนี้ภาษี - ภาษีป้าย</t>
  </si>
  <si>
    <t>113303</t>
  </si>
  <si>
    <t>ส่งคืนเงินงบประมาณ/เงินนอกงบประมาณ</t>
  </si>
  <si>
    <t>ดอกเบี้ยเงินฝากธนาคาร - บัญชีโครงการเศรษฐกิจฯ</t>
  </si>
  <si>
    <t>เงินอุดหนุน - บัญชีโครงการเศรษฐกิจฯ</t>
  </si>
  <si>
    <t>แผนงานบริหารงานทั่วไป</t>
  </si>
  <si>
    <t>00110</t>
  </si>
  <si>
    <t>แผนงานการรักษาความสงบภายใน</t>
  </si>
  <si>
    <t>00120</t>
  </si>
  <si>
    <t>แผนงานการศึกษา</t>
  </si>
  <si>
    <t>00210</t>
  </si>
  <si>
    <t>แผนงานสาธารณสุข</t>
  </si>
  <si>
    <t>00220</t>
  </si>
  <si>
    <t>แผนงานสังคมสงเคราะห์</t>
  </si>
  <si>
    <t>00230</t>
  </si>
  <si>
    <t>แผนงานเคหะและชุมชน</t>
  </si>
  <si>
    <t>00240</t>
  </si>
  <si>
    <t>แผนงานสร้างความเข้มแข็งของชุมชน</t>
  </si>
  <si>
    <t>00250</t>
  </si>
  <si>
    <t>แผนงานการศาสนาวัฒนธรรมและนันทนาการ</t>
  </si>
  <si>
    <t>00260</t>
  </si>
  <si>
    <t>แผนงานการเกษตร</t>
  </si>
  <si>
    <t>00320</t>
  </si>
  <si>
    <t>แผนงานการพาณิชย์</t>
  </si>
  <si>
    <t>00330</t>
  </si>
  <si>
    <t>แผนงานงบกลาง</t>
  </si>
  <si>
    <t>00410</t>
  </si>
  <si>
    <t>113700</t>
  </si>
  <si>
    <t>215999</t>
  </si>
  <si>
    <t>ฎีกาค้างจ่าย</t>
  </si>
  <si>
    <t>213000</t>
  </si>
  <si>
    <t>เงินอุดหนุน - บัญชีโครงการเศรษฐกิจชุมชนฯ</t>
  </si>
  <si>
    <t>บัญชีรายจ่ายรอจ่าย</t>
  </si>
  <si>
    <t>ณ  วันที่   30  มิถุนายน   2559</t>
  </si>
  <si>
    <t>113301</t>
  </si>
  <si>
    <t>ลูกหนี้ภาษีบำรุงท้องที่</t>
  </si>
  <si>
    <t>ณ วันที่   30 มิถุนายน 2559</t>
  </si>
  <si>
    <t>เงินรับฝาก - ค่าปรับผิดสัญญารอคืนจังหวัด</t>
  </si>
  <si>
    <t>ณ วันที่   30  มิถุนายน   2559</t>
  </si>
  <si>
    <t>เงินอุดหนุนเฉพาะกิจให้ อปท.การพัฒนาการศึกษา ประจำปี 2559 - ก่อสร้างศูนย์พัฒนาเด็กเล็ก</t>
  </si>
  <si>
    <t>เงินอุดหนุนเฉพาะกิจโครงการป้องกันและแก้ไขปัญหายาเสพติดรายการติดตั้งกล้อง cctv</t>
  </si>
  <si>
    <t xml:space="preserve"> ณ วันที่  30  มิถุนายน  2559</t>
  </si>
  <si>
    <t>411000.</t>
  </si>
  <si>
    <t>411001</t>
  </si>
  <si>
    <t>411002</t>
  </si>
  <si>
    <t>411003</t>
  </si>
  <si>
    <t>412129</t>
  </si>
  <si>
    <t>412202</t>
  </si>
  <si>
    <t>412210</t>
  </si>
  <si>
    <t>412303</t>
  </si>
  <si>
    <t>412128</t>
  </si>
  <si>
    <t>412199</t>
  </si>
  <si>
    <t>413002</t>
  </si>
  <si>
    <t>413003</t>
  </si>
  <si>
    <t>413999</t>
  </si>
  <si>
    <t>415002</t>
  </si>
  <si>
    <t>415004</t>
  </si>
  <si>
    <t>415999</t>
  </si>
  <si>
    <t>421002</t>
  </si>
  <si>
    <t>421004</t>
  </si>
  <si>
    <t>421006</t>
  </si>
  <si>
    <t>421007</t>
  </si>
  <si>
    <t>421012</t>
  </si>
  <si>
    <t>421013</t>
  </si>
  <si>
    <t>421015</t>
  </si>
  <si>
    <t>421005</t>
  </si>
  <si>
    <t xml:space="preserve">          (9)ภาษีและค่าธรรมเนียมล้อเลื่อน</t>
  </si>
  <si>
    <t>421001</t>
  </si>
  <si>
    <t>431000</t>
  </si>
  <si>
    <t>431002</t>
  </si>
  <si>
    <r>
      <t xml:space="preserve">           -เงินอุดหนุนทั่วไปสำหรับ</t>
    </r>
    <r>
      <rPr>
        <sz val="13"/>
        <rFont val="TH Krub"/>
        <family val="0"/>
      </rPr>
      <t>ส่งเสริมศักยภาพการจัดการศึกษาท้องถิ่น</t>
    </r>
  </si>
  <si>
    <t>431001</t>
  </si>
  <si>
    <t>441000</t>
  </si>
  <si>
    <t xml:space="preserve">        (9)เงินอุดหนุนเฉพาะกิจค่าจัดการเรียนการสอน ศพด.</t>
  </si>
  <si>
    <t xml:space="preserve">         (1)เงินอุดหนุนเฉพาะกิจ ปี 2558 ค่าก่อสร้างศูนย์พัฒนา</t>
  </si>
  <si>
    <t xml:space="preserve">         (2)เงินอุดหนุนเฉพาะกิจ ปี 2559 ค่าก่อสร้างศูนย์พัฒนา</t>
  </si>
  <si>
    <t xml:space="preserve">         (2)เงินอุดหนุนเฉพาะกิจ-โครงการป้องกันและแก้ไขปัญหา</t>
  </si>
  <si>
    <t xml:space="preserve">           ยาเสพติด รายการติดตั้งกล้องวงจรปิด (CCTVV)</t>
  </si>
  <si>
    <t xml:space="preserve">รายงาน รับ - จ่ายเงิน </t>
  </si>
  <si>
    <t>ปีงบประมาณ 2559   ประจำเดือน มิถุนายน  2559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</si>
</sst>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sz val="10"/>
      <name val="TH Krub"/>
      <family val="0"/>
    </font>
    <font>
      <sz val="11"/>
      <color indexed="8"/>
      <name val="TH Krub"/>
      <family val="0"/>
    </font>
    <font>
      <sz val="11"/>
      <name val="Tahoma"/>
      <family val="2"/>
    </font>
    <font>
      <sz val="11"/>
      <name val="TH Krub"/>
      <family val="0"/>
    </font>
    <font>
      <sz val="16"/>
      <color indexed="8"/>
      <name val="TH Niramit AS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1"/>
      <color indexed="8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0"/>
      <color indexed="8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sz val="16"/>
      <color indexed="10"/>
      <name val="TH SarabunPSK"/>
      <family val="2"/>
    </font>
    <font>
      <u val="single"/>
      <sz val="16"/>
      <name val="TH SarabunPSK"/>
      <family val="2"/>
    </font>
    <font>
      <b/>
      <sz val="16"/>
      <color indexed="10"/>
      <name val="TH SarabunPSK"/>
      <family val="2"/>
    </font>
    <font>
      <b/>
      <sz val="14"/>
      <name val="TH SarabunPSK"/>
      <family val="2"/>
    </font>
    <font>
      <sz val="14"/>
      <name val="TH Niramit A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color indexed="10"/>
      <name val="TH Krub"/>
      <family val="0"/>
    </font>
    <font>
      <sz val="13"/>
      <name val="TH Krub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1"/>
      <name val="Calibri"/>
      <family val="2"/>
    </font>
    <font>
      <sz val="16"/>
      <color theme="1"/>
      <name val="TH Niramit AS"/>
      <family val="0"/>
    </font>
    <font>
      <sz val="11"/>
      <color theme="1"/>
      <name val="TH SarabunPSK"/>
      <family val="2"/>
    </font>
    <font>
      <sz val="10"/>
      <color theme="1"/>
      <name val="TH SarabunPSK"/>
      <family val="2"/>
    </font>
    <font>
      <b/>
      <sz val="16"/>
      <color rgb="FFFF0000"/>
      <name val="TH SarabunPSK"/>
      <family val="2"/>
    </font>
    <font>
      <sz val="14"/>
      <color rgb="FFFF0000"/>
      <name val="TH Krub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double"/>
    </border>
    <border>
      <left style="thin"/>
      <right style="thin"/>
      <top/>
      <bottom style="double"/>
    </border>
    <border>
      <left/>
      <right/>
      <top style="thin"/>
      <bottom style="double"/>
    </border>
    <border>
      <left style="medium"/>
      <right style="thin"/>
      <top style="thin"/>
      <bottom style="double"/>
    </border>
    <border>
      <left/>
      <right/>
      <top style="thin"/>
      <bottom style="thin"/>
    </border>
    <border>
      <left style="thin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46" applyFont="1" applyAlignment="1">
      <alignment/>
      <protection/>
    </xf>
    <xf numFmtId="0" fontId="7" fillId="0" borderId="0" xfId="45" applyFont="1">
      <alignment/>
      <protection/>
    </xf>
    <xf numFmtId="0" fontId="4" fillId="0" borderId="0" xfId="46" applyFont="1" applyAlignment="1">
      <alignment horizontal="center"/>
      <protection/>
    </xf>
    <xf numFmtId="187" fontId="4" fillId="0" borderId="0" xfId="38" applyNumberFormat="1" applyFont="1" applyAlignment="1">
      <alignment/>
    </xf>
    <xf numFmtId="0" fontId="7" fillId="0" borderId="0" xfId="46" applyFont="1">
      <alignment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45" applyFont="1" applyAlignment="1">
      <alignment horizontal="center"/>
      <protection/>
    </xf>
    <xf numFmtId="0" fontId="62" fillId="0" borderId="0" xfId="0" applyFont="1" applyAlignment="1">
      <alignment horizont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4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45" applyFont="1" applyFill="1" applyBorder="1" applyAlignment="1">
      <alignment horizontal="center"/>
      <protection/>
    </xf>
    <xf numFmtId="43" fontId="6" fillId="0" borderId="10" xfId="38" applyNumberFormat="1" applyFont="1" applyFill="1" applyBorder="1" applyAlignment="1">
      <alignment horizontal="center"/>
    </xf>
    <xf numFmtId="0" fontId="6" fillId="0" borderId="11" xfId="45" applyFont="1" applyFill="1" applyBorder="1">
      <alignment/>
      <protection/>
    </xf>
    <xf numFmtId="0" fontId="6" fillId="0" borderId="11" xfId="45" applyFont="1" applyFill="1" applyBorder="1" applyAlignment="1">
      <alignment horizontal="center"/>
      <protection/>
    </xf>
    <xf numFmtId="0" fontId="6" fillId="0" borderId="12" xfId="45" applyFont="1" applyFill="1" applyBorder="1" applyAlignment="1">
      <alignment horizontal="center"/>
      <protection/>
    </xf>
    <xf numFmtId="43" fontId="6" fillId="0" borderId="12" xfId="38" applyNumberFormat="1" applyFont="1" applyFill="1" applyBorder="1" applyAlignment="1">
      <alignment horizontal="center"/>
    </xf>
    <xf numFmtId="0" fontId="12" fillId="0" borderId="13" xfId="45" applyFont="1" applyFill="1" applyBorder="1">
      <alignment/>
      <protection/>
    </xf>
    <xf numFmtId="0" fontId="12" fillId="0" borderId="11" xfId="45" applyFont="1" applyFill="1" applyBorder="1" applyAlignment="1">
      <alignment horizontal="center"/>
      <protection/>
    </xf>
    <xf numFmtId="0" fontId="4" fillId="0" borderId="14" xfId="45" applyFont="1" applyFill="1" applyBorder="1">
      <alignment/>
      <protection/>
    </xf>
    <xf numFmtId="43" fontId="4" fillId="0" borderId="11" xfId="38" applyNumberFormat="1" applyFont="1" applyFill="1" applyBorder="1" applyAlignment="1">
      <alignment/>
    </xf>
    <xf numFmtId="0" fontId="6" fillId="0" borderId="13" xfId="45" applyFont="1" applyFill="1" applyBorder="1" applyAlignment="1">
      <alignment horizontal="left" vertical="center"/>
      <protection/>
    </xf>
    <xf numFmtId="49" fontId="4" fillId="0" borderId="11" xfId="45" applyNumberFormat="1" applyFont="1" applyFill="1" applyBorder="1" applyAlignment="1">
      <alignment horizontal="center"/>
      <protection/>
    </xf>
    <xf numFmtId="0" fontId="4" fillId="0" borderId="13" xfId="45" applyFont="1" applyFill="1" applyBorder="1">
      <alignment/>
      <protection/>
    </xf>
    <xf numFmtId="187" fontId="4" fillId="0" borderId="14" xfId="38" applyNumberFormat="1" applyFont="1" applyFill="1" applyBorder="1" applyAlignment="1">
      <alignment/>
    </xf>
    <xf numFmtId="0" fontId="6" fillId="0" borderId="13" xfId="45" applyFont="1" applyFill="1" applyBorder="1" applyAlignment="1">
      <alignment horizontal="center"/>
      <protection/>
    </xf>
    <xf numFmtId="3" fontId="6" fillId="0" borderId="15" xfId="45" applyNumberFormat="1" applyFont="1" applyFill="1" applyBorder="1">
      <alignment/>
      <protection/>
    </xf>
    <xf numFmtId="4" fontId="6" fillId="0" borderId="15" xfId="45" applyNumberFormat="1" applyFont="1" applyFill="1" applyBorder="1">
      <alignment/>
      <protection/>
    </xf>
    <xf numFmtId="0" fontId="4" fillId="0" borderId="14" xfId="45" applyFont="1" applyFill="1" applyBorder="1" applyAlignment="1">
      <alignment horizontal="center"/>
      <protection/>
    </xf>
    <xf numFmtId="3" fontId="4" fillId="0" borderId="14" xfId="45" applyNumberFormat="1" applyFont="1" applyFill="1" applyBorder="1">
      <alignment/>
      <protection/>
    </xf>
    <xf numFmtId="3" fontId="4" fillId="0" borderId="14" xfId="45" applyNumberFormat="1" applyFont="1" applyFill="1" applyBorder="1" applyAlignment="1">
      <alignment horizontal="right"/>
      <protection/>
    </xf>
    <xf numFmtId="3" fontId="6" fillId="0" borderId="15" xfId="45" applyNumberFormat="1" applyFont="1" applyFill="1" applyBorder="1" applyAlignment="1">
      <alignment horizontal="right"/>
      <protection/>
    </xf>
    <xf numFmtId="4" fontId="6" fillId="0" borderId="15" xfId="45" applyNumberFormat="1" applyFont="1" applyFill="1" applyBorder="1" applyAlignment="1">
      <alignment horizontal="right"/>
      <protection/>
    </xf>
    <xf numFmtId="0" fontId="12" fillId="0" borderId="13" xfId="45" applyFont="1" applyFill="1" applyBorder="1" applyAlignment="1">
      <alignment horizontal="left"/>
      <protection/>
    </xf>
    <xf numFmtId="3" fontId="6" fillId="0" borderId="14" xfId="45" applyNumberFormat="1" applyFont="1" applyFill="1" applyBorder="1">
      <alignment/>
      <protection/>
    </xf>
    <xf numFmtId="43" fontId="6" fillId="0" borderId="11" xfId="38" applyNumberFormat="1" applyFont="1" applyFill="1" applyBorder="1" applyAlignment="1">
      <alignment/>
    </xf>
    <xf numFmtId="0" fontId="4" fillId="0" borderId="11" xfId="45" applyFont="1" applyFill="1" applyBorder="1" applyAlignment="1">
      <alignment horizontal="center"/>
      <protection/>
    </xf>
    <xf numFmtId="0" fontId="6" fillId="0" borderId="13" xfId="45" applyFont="1" applyFill="1" applyBorder="1">
      <alignment/>
      <protection/>
    </xf>
    <xf numFmtId="43" fontId="4" fillId="0" borderId="14" xfId="38" applyNumberFormat="1" applyFont="1" applyFill="1" applyBorder="1" applyAlignment="1">
      <alignment/>
    </xf>
    <xf numFmtId="0" fontId="6" fillId="0" borderId="0" xfId="45" applyFont="1" applyFill="1" applyBorder="1" applyAlignment="1">
      <alignment horizontal="center"/>
      <protection/>
    </xf>
    <xf numFmtId="3" fontId="6" fillId="0" borderId="0" xfId="45" applyNumberFormat="1" applyFont="1" applyFill="1" applyBorder="1">
      <alignment/>
      <protection/>
    </xf>
    <xf numFmtId="43" fontId="6" fillId="0" borderId="0" xfId="38" applyNumberFormat="1" applyFont="1" applyFill="1" applyBorder="1" applyAlignment="1">
      <alignment horizontal="center"/>
    </xf>
    <xf numFmtId="0" fontId="6" fillId="0" borderId="12" xfId="45" applyFont="1" applyFill="1" applyBorder="1">
      <alignment/>
      <protection/>
    </xf>
    <xf numFmtId="0" fontId="6" fillId="0" borderId="16" xfId="45" applyFont="1" applyFill="1" applyBorder="1" applyAlignment="1">
      <alignment horizontal="center"/>
      <protection/>
    </xf>
    <xf numFmtId="3" fontId="6" fillId="0" borderId="17" xfId="45" applyNumberFormat="1" applyFont="1" applyFill="1" applyBorder="1">
      <alignment/>
      <protection/>
    </xf>
    <xf numFmtId="4" fontId="6" fillId="0" borderId="18" xfId="45" applyNumberFormat="1" applyFont="1" applyFill="1" applyBorder="1">
      <alignment/>
      <protection/>
    </xf>
    <xf numFmtId="0" fontId="6" fillId="0" borderId="19" xfId="45" applyFont="1" applyFill="1" applyBorder="1" applyAlignment="1">
      <alignment horizontal="center"/>
      <protection/>
    </xf>
    <xf numFmtId="0" fontId="6" fillId="0" borderId="20" xfId="45" applyFont="1" applyFill="1" applyBorder="1" applyAlignment="1">
      <alignment horizontal="center"/>
      <protection/>
    </xf>
    <xf numFmtId="0" fontId="12" fillId="0" borderId="11" xfId="45" applyFont="1" applyFill="1" applyBorder="1" applyAlignment="1">
      <alignment horizontal="left"/>
      <protection/>
    </xf>
    <xf numFmtId="0" fontId="6" fillId="0" borderId="14" xfId="45" applyFont="1" applyFill="1" applyBorder="1" applyAlignment="1">
      <alignment horizontal="center"/>
      <protection/>
    </xf>
    <xf numFmtId="43" fontId="6" fillId="0" borderId="11" xfId="38" applyNumberFormat="1" applyFont="1" applyFill="1" applyBorder="1" applyAlignment="1">
      <alignment horizontal="center"/>
    </xf>
    <xf numFmtId="0" fontId="6" fillId="0" borderId="11" xfId="45" applyFont="1" applyFill="1" applyBorder="1" applyAlignment="1">
      <alignment horizontal="left"/>
      <protection/>
    </xf>
    <xf numFmtId="43" fontId="4" fillId="0" borderId="11" xfId="38" applyNumberFormat="1" applyFont="1" applyFill="1" applyBorder="1" applyAlignment="1">
      <alignment horizontal="center"/>
    </xf>
    <xf numFmtId="0" fontId="4" fillId="0" borderId="13" xfId="45" applyFont="1" applyFill="1" applyBorder="1" applyAlignment="1">
      <alignment horizontal="left"/>
      <protection/>
    </xf>
    <xf numFmtId="4" fontId="6" fillId="0" borderId="15" xfId="45" applyNumberFormat="1" applyFont="1" applyFill="1" applyBorder="1" applyAlignment="1">
      <alignment horizontal="center"/>
      <protection/>
    </xf>
    <xf numFmtId="43" fontId="6" fillId="0" borderId="20" xfId="38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43" fontId="14" fillId="0" borderId="0" xfId="36" applyFont="1" applyAlignment="1">
      <alignment/>
    </xf>
    <xf numFmtId="0" fontId="5" fillId="0" borderId="20" xfId="0" applyFont="1" applyBorder="1" applyAlignment="1">
      <alignment horizontal="center"/>
    </xf>
    <xf numFmtId="43" fontId="5" fillId="0" borderId="20" xfId="36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1" xfId="0" applyFont="1" applyBorder="1" applyAlignment="1">
      <alignment/>
    </xf>
    <xf numFmtId="43" fontId="14" fillId="0" borderId="10" xfId="36" applyFont="1" applyBorder="1" applyAlignment="1">
      <alignment/>
    </xf>
    <xf numFmtId="4" fontId="14" fillId="0" borderId="10" xfId="0" applyNumberFormat="1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/>
    </xf>
    <xf numFmtId="43" fontId="14" fillId="0" borderId="11" xfId="36" applyFont="1" applyBorder="1" applyAlignment="1">
      <alignment/>
    </xf>
    <xf numFmtId="4" fontId="14" fillId="0" borderId="11" xfId="0" applyNumberFormat="1" applyFont="1" applyBorder="1" applyAlignment="1">
      <alignment/>
    </xf>
    <xf numFmtId="0" fontId="65" fillId="0" borderId="0" xfId="0" applyFont="1" applyAlignment="1">
      <alignment/>
    </xf>
    <xf numFmtId="0" fontId="19" fillId="0" borderId="20" xfId="46" applyFont="1" applyBorder="1" applyAlignment="1">
      <alignment horizontal="center"/>
      <protection/>
    </xf>
    <xf numFmtId="0" fontId="19" fillId="0" borderId="11" xfId="46" applyFont="1" applyBorder="1" applyAlignment="1">
      <alignment horizontal="center"/>
      <protection/>
    </xf>
    <xf numFmtId="0" fontId="17" fillId="0" borderId="11" xfId="46" applyFont="1" applyBorder="1" applyAlignment="1">
      <alignment horizontal="center"/>
      <protection/>
    </xf>
    <xf numFmtId="4" fontId="17" fillId="0" borderId="0" xfId="46" applyNumberFormat="1" applyFont="1" applyBorder="1">
      <alignment/>
      <protection/>
    </xf>
    <xf numFmtId="4" fontId="17" fillId="0" borderId="11" xfId="46" applyNumberFormat="1" applyFont="1" applyBorder="1">
      <alignment/>
      <protection/>
    </xf>
    <xf numFmtId="0" fontId="65" fillId="0" borderId="11" xfId="0" applyFont="1" applyBorder="1" applyAlignment="1">
      <alignment/>
    </xf>
    <xf numFmtId="0" fontId="66" fillId="0" borderId="11" xfId="0" applyFont="1" applyBorder="1" applyAlignment="1">
      <alignment horizontal="center"/>
    </xf>
    <xf numFmtId="0" fontId="65" fillId="0" borderId="12" xfId="0" applyFont="1" applyBorder="1" applyAlignment="1">
      <alignment/>
    </xf>
    <xf numFmtId="0" fontId="19" fillId="0" borderId="22" xfId="46" applyFont="1" applyBorder="1" applyAlignment="1">
      <alignment horizontal="center"/>
      <protection/>
    </xf>
    <xf numFmtId="43" fontId="19" fillId="0" borderId="22" xfId="38" applyNumberFormat="1" applyFont="1" applyBorder="1" applyAlignment="1">
      <alignment horizontal="center"/>
    </xf>
    <xf numFmtId="0" fontId="22" fillId="0" borderId="0" xfId="46" applyFont="1" applyAlignment="1">
      <alignment horizontal="center"/>
      <protection/>
    </xf>
    <xf numFmtId="0" fontId="22" fillId="0" borderId="0" xfId="46" applyFont="1">
      <alignment/>
      <protection/>
    </xf>
    <xf numFmtId="0" fontId="19" fillId="0" borderId="0" xfId="46" applyFont="1">
      <alignment/>
      <protection/>
    </xf>
    <xf numFmtId="0" fontId="19" fillId="0" borderId="10" xfId="46" applyFont="1" applyBorder="1" applyAlignment="1">
      <alignment horizontal="center"/>
      <protection/>
    </xf>
    <xf numFmtId="0" fontId="19" fillId="0" borderId="12" xfId="46" applyFont="1" applyBorder="1" applyAlignment="1">
      <alignment horizontal="center"/>
      <protection/>
    </xf>
    <xf numFmtId="0" fontId="17" fillId="0" borderId="10" xfId="46" applyFont="1" applyBorder="1">
      <alignment/>
      <protection/>
    </xf>
    <xf numFmtId="0" fontId="17" fillId="0" borderId="11" xfId="46" applyFont="1" applyBorder="1">
      <alignment/>
      <protection/>
    </xf>
    <xf numFmtId="43" fontId="23" fillId="0" borderId="11" xfId="36" applyFont="1" applyFill="1" applyBorder="1" applyAlignment="1">
      <alignment/>
    </xf>
    <xf numFmtId="4" fontId="17" fillId="0" borderId="11" xfId="46" applyNumberFormat="1" applyFont="1" applyFill="1" applyBorder="1">
      <alignment/>
      <protection/>
    </xf>
    <xf numFmtId="0" fontId="17" fillId="0" borderId="0" xfId="46" applyFont="1">
      <alignment/>
      <protection/>
    </xf>
    <xf numFmtId="49" fontId="17" fillId="0" borderId="11" xfId="46" applyNumberFormat="1" applyFont="1" applyBorder="1" applyAlignment="1">
      <alignment horizontal="center"/>
      <protection/>
    </xf>
    <xf numFmtId="43" fontId="17" fillId="0" borderId="11" xfId="36" applyFont="1" applyBorder="1" applyAlignment="1">
      <alignment/>
    </xf>
    <xf numFmtId="43" fontId="17" fillId="0" borderId="11" xfId="36" applyFont="1" applyBorder="1" applyAlignment="1">
      <alignment horizontal="center"/>
    </xf>
    <xf numFmtId="43" fontId="17" fillId="0" borderId="11" xfId="36" applyFont="1" applyFill="1" applyBorder="1" applyAlignment="1">
      <alignment/>
    </xf>
    <xf numFmtId="0" fontId="17" fillId="0" borderId="0" xfId="46" applyFont="1" applyFill="1">
      <alignment/>
      <protection/>
    </xf>
    <xf numFmtId="49" fontId="17" fillId="0" borderId="11" xfId="46" applyNumberFormat="1" applyFont="1" applyFill="1" applyBorder="1" applyAlignment="1">
      <alignment horizontal="center"/>
      <protection/>
    </xf>
    <xf numFmtId="4" fontId="19" fillId="0" borderId="22" xfId="46" applyNumberFormat="1" applyFont="1" applyBorder="1">
      <alignment/>
      <protection/>
    </xf>
    <xf numFmtId="4" fontId="19" fillId="0" borderId="0" xfId="46" applyNumberFormat="1" applyFont="1" applyFill="1" applyBorder="1">
      <alignment/>
      <protection/>
    </xf>
    <xf numFmtId="0" fontId="17" fillId="0" borderId="11" xfId="46" applyFont="1" applyFill="1" applyBorder="1" applyAlignment="1">
      <alignment horizontal="center"/>
      <protection/>
    </xf>
    <xf numFmtId="0" fontId="17" fillId="0" borderId="12" xfId="46" applyFont="1" applyBorder="1">
      <alignment/>
      <protection/>
    </xf>
    <xf numFmtId="0" fontId="17" fillId="0" borderId="0" xfId="46" applyFont="1" applyBorder="1">
      <alignment/>
      <protection/>
    </xf>
    <xf numFmtId="0" fontId="19" fillId="0" borderId="0" xfId="46" applyFont="1" applyFill="1" applyAlignment="1">
      <alignment horizontal="center"/>
      <protection/>
    </xf>
    <xf numFmtId="0" fontId="17" fillId="0" borderId="0" xfId="46" applyFont="1" applyFill="1" applyBorder="1">
      <alignment/>
      <protection/>
    </xf>
    <xf numFmtId="0" fontId="19" fillId="0" borderId="13" xfId="46" applyFont="1" applyBorder="1" applyAlignment="1">
      <alignment horizontal="center"/>
      <protection/>
    </xf>
    <xf numFmtId="0" fontId="19" fillId="0" borderId="14" xfId="46" applyFont="1" applyBorder="1" applyAlignment="1">
      <alignment horizontal="center"/>
      <protection/>
    </xf>
    <xf numFmtId="0" fontId="19" fillId="0" borderId="16" xfId="46" applyFont="1" applyBorder="1" applyAlignment="1">
      <alignment horizontal="center"/>
      <protection/>
    </xf>
    <xf numFmtId="0" fontId="19" fillId="0" borderId="23" xfId="46" applyFont="1" applyBorder="1" applyAlignment="1">
      <alignment horizontal="center"/>
      <protection/>
    </xf>
    <xf numFmtId="43" fontId="67" fillId="0" borderId="11" xfId="36" applyFont="1" applyBorder="1" applyAlignment="1">
      <alignment/>
    </xf>
    <xf numFmtId="0" fontId="17" fillId="0" borderId="12" xfId="46" applyFont="1" applyBorder="1" applyAlignment="1">
      <alignment horizontal="center"/>
      <protection/>
    </xf>
    <xf numFmtId="0" fontId="17" fillId="0" borderId="0" xfId="46" applyFont="1" applyAlignment="1">
      <alignment horizontal="center"/>
      <protection/>
    </xf>
    <xf numFmtId="0" fontId="19" fillId="0" borderId="0" xfId="46" applyFont="1" applyAlignment="1">
      <alignment horizontal="center"/>
      <protection/>
    </xf>
    <xf numFmtId="0" fontId="22" fillId="0" borderId="21" xfId="46" applyFont="1" applyBorder="1" applyAlignment="1">
      <alignment horizontal="center"/>
      <protection/>
    </xf>
    <xf numFmtId="0" fontId="22" fillId="0" borderId="10" xfId="46" applyFont="1" applyBorder="1" applyAlignment="1">
      <alignment horizontal="center"/>
      <protection/>
    </xf>
    <xf numFmtId="0" fontId="22" fillId="0" borderId="24" xfId="46" applyFont="1" applyFill="1" applyBorder="1" applyAlignment="1">
      <alignment horizontal="center"/>
      <protection/>
    </xf>
    <xf numFmtId="0" fontId="22" fillId="0" borderId="10" xfId="46" applyFont="1" applyFill="1" applyBorder="1" applyAlignment="1">
      <alignment horizontal="center"/>
      <protection/>
    </xf>
    <xf numFmtId="0" fontId="22" fillId="0" borderId="16" xfId="46" applyFont="1" applyBorder="1" applyAlignment="1">
      <alignment horizontal="center"/>
      <protection/>
    </xf>
    <xf numFmtId="0" fontId="22" fillId="0" borderId="12" xfId="46" applyFont="1" applyBorder="1" applyAlignment="1">
      <alignment horizontal="center"/>
      <protection/>
    </xf>
    <xf numFmtId="0" fontId="22" fillId="0" borderId="25" xfId="46" applyFont="1" applyFill="1" applyBorder="1" applyAlignment="1">
      <alignment horizontal="center"/>
      <protection/>
    </xf>
    <xf numFmtId="0" fontId="22" fillId="0" borderId="12" xfId="46" applyFont="1" applyFill="1" applyBorder="1" applyAlignment="1">
      <alignment horizontal="center"/>
      <protection/>
    </xf>
    <xf numFmtId="0" fontId="22" fillId="0" borderId="10" xfId="46" applyFont="1" applyBorder="1">
      <alignment/>
      <protection/>
    </xf>
    <xf numFmtId="49" fontId="22" fillId="0" borderId="10" xfId="46" applyNumberFormat="1" applyFont="1" applyBorder="1" applyAlignment="1">
      <alignment horizontal="center"/>
      <protection/>
    </xf>
    <xf numFmtId="4" fontId="22" fillId="0" borderId="26" xfId="46" applyNumberFormat="1" applyFont="1" applyFill="1" applyBorder="1">
      <alignment/>
      <protection/>
    </xf>
    <xf numFmtId="0" fontId="22" fillId="0" borderId="26" xfId="46" applyFont="1" applyFill="1" applyBorder="1">
      <alignment/>
      <protection/>
    </xf>
    <xf numFmtId="0" fontId="22" fillId="0" borderId="11" xfId="46" applyFont="1" applyBorder="1">
      <alignment/>
      <protection/>
    </xf>
    <xf numFmtId="49" fontId="22" fillId="0" borderId="11" xfId="46" applyNumberFormat="1" applyFont="1" applyBorder="1" applyAlignment="1">
      <alignment horizontal="center"/>
      <protection/>
    </xf>
    <xf numFmtId="43" fontId="22" fillId="0" borderId="14" xfId="36" applyFont="1" applyFill="1" applyBorder="1" applyAlignment="1">
      <alignment/>
    </xf>
    <xf numFmtId="0" fontId="22" fillId="0" borderId="14" xfId="46" applyFont="1" applyFill="1" applyBorder="1">
      <alignment/>
      <protection/>
    </xf>
    <xf numFmtId="4" fontId="22" fillId="0" borderId="14" xfId="46" applyNumberFormat="1" applyFont="1" applyFill="1" applyBorder="1">
      <alignment/>
      <protection/>
    </xf>
    <xf numFmtId="4" fontId="22" fillId="0" borderId="14" xfId="46" applyNumberFormat="1" applyFont="1" applyFill="1" applyBorder="1" applyAlignment="1">
      <alignment horizontal="right"/>
      <protection/>
    </xf>
    <xf numFmtId="49" fontId="22" fillId="0" borderId="11" xfId="38" applyNumberFormat="1" applyFont="1" applyBorder="1" applyAlignment="1">
      <alignment horizontal="center"/>
    </xf>
    <xf numFmtId="43" fontId="22" fillId="0" borderId="14" xfId="38" applyNumberFormat="1" applyFont="1" applyFill="1" applyBorder="1" applyAlignment="1">
      <alignment horizontal="right"/>
    </xf>
    <xf numFmtId="0" fontId="22" fillId="0" borderId="12" xfId="46" applyFont="1" applyBorder="1">
      <alignment/>
      <protection/>
    </xf>
    <xf numFmtId="49" fontId="22" fillId="0" borderId="12" xfId="38" applyNumberFormat="1" applyFont="1" applyBorder="1" applyAlignment="1">
      <alignment horizontal="center"/>
    </xf>
    <xf numFmtId="0" fontId="22" fillId="0" borderId="23" xfId="46" applyFont="1" applyFill="1" applyBorder="1">
      <alignment/>
      <protection/>
    </xf>
    <xf numFmtId="43" fontId="22" fillId="0" borderId="23" xfId="38" applyNumberFormat="1" applyFont="1" applyFill="1" applyBorder="1" applyAlignment="1">
      <alignment horizontal="right"/>
    </xf>
    <xf numFmtId="4" fontId="26" fillId="0" borderId="22" xfId="46" applyNumberFormat="1" applyFont="1" applyFill="1" applyBorder="1">
      <alignment/>
      <protection/>
    </xf>
    <xf numFmtId="4" fontId="26" fillId="0" borderId="27" xfId="46" applyNumberFormat="1" applyFont="1" applyFill="1" applyBorder="1">
      <alignment/>
      <protection/>
    </xf>
    <xf numFmtId="3" fontId="6" fillId="0" borderId="23" xfId="45" applyNumberFormat="1" applyFont="1" applyFill="1" applyBorder="1">
      <alignment/>
      <protection/>
    </xf>
    <xf numFmtId="0" fontId="4" fillId="0" borderId="0" xfId="45" applyFont="1" applyFill="1" applyBorder="1" applyAlignment="1">
      <alignment horizontal="center"/>
      <protection/>
    </xf>
    <xf numFmtId="4" fontId="6" fillId="0" borderId="0" xfId="45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3" fontId="14" fillId="0" borderId="26" xfId="36" applyFont="1" applyBorder="1" applyAlignment="1">
      <alignment horizontal="center"/>
    </xf>
    <xf numFmtId="43" fontId="14" fillId="0" borderId="26" xfId="36" applyFont="1" applyBorder="1" applyAlignment="1">
      <alignment/>
    </xf>
    <xf numFmtId="43" fontId="14" fillId="0" borderId="14" xfId="36" applyFont="1" applyBorder="1" applyAlignment="1">
      <alignment horizontal="center"/>
    </xf>
    <xf numFmtId="43" fontId="14" fillId="0" borderId="14" xfId="36" applyFont="1" applyBorder="1" applyAlignment="1">
      <alignment/>
    </xf>
    <xf numFmtId="43" fontId="14" fillId="0" borderId="12" xfId="36" applyFont="1" applyBorder="1" applyAlignment="1">
      <alignment/>
    </xf>
    <xf numFmtId="43" fontId="14" fillId="0" borderId="23" xfId="36" applyFont="1" applyBorder="1" applyAlignment="1">
      <alignment horizontal="center"/>
    </xf>
    <xf numFmtId="4" fontId="5" fillId="0" borderId="28" xfId="0" applyNumberFormat="1" applyFont="1" applyBorder="1" applyAlignment="1">
      <alignment/>
    </xf>
    <xf numFmtId="0" fontId="19" fillId="0" borderId="26" xfId="46" applyFont="1" applyFill="1" applyBorder="1" applyAlignment="1">
      <alignment horizontal="center"/>
      <protection/>
    </xf>
    <xf numFmtId="0" fontId="17" fillId="0" borderId="25" xfId="46" applyFont="1" applyBorder="1" applyAlignment="1">
      <alignment horizontal="center"/>
      <protection/>
    </xf>
    <xf numFmtId="0" fontId="21" fillId="0" borderId="12" xfId="46" applyFont="1" applyBorder="1" applyAlignment="1">
      <alignment horizontal="center"/>
      <protection/>
    </xf>
    <xf numFmtId="43" fontId="17" fillId="0" borderId="23" xfId="36" applyFont="1" applyBorder="1" applyAlignment="1">
      <alignment horizontal="center"/>
    </xf>
    <xf numFmtId="43" fontId="17" fillId="0" borderId="12" xfId="46" applyNumberFormat="1" applyFont="1" applyBorder="1" applyAlignment="1">
      <alignment horizontal="center"/>
      <protection/>
    </xf>
    <xf numFmtId="0" fontId="19" fillId="0" borderId="23" xfId="46" applyFont="1" applyFill="1" applyBorder="1" applyAlignment="1">
      <alignment horizontal="center"/>
      <protection/>
    </xf>
    <xf numFmtId="0" fontId="22" fillId="0" borderId="0" xfId="46" applyFont="1" applyBorder="1">
      <alignment/>
      <protection/>
    </xf>
    <xf numFmtId="43" fontId="17" fillId="0" borderId="13" xfId="38" applyFont="1" applyBorder="1" applyAlignment="1">
      <alignment horizontal="center"/>
    </xf>
    <xf numFmtId="0" fontId="19" fillId="0" borderId="29" xfId="46" applyFont="1" applyBorder="1" applyAlignment="1">
      <alignment horizontal="center"/>
      <protection/>
    </xf>
    <xf numFmtId="43" fontId="19" fillId="0" borderId="22" xfId="36" applyFont="1" applyBorder="1" applyAlignment="1">
      <alignment horizontal="center"/>
    </xf>
    <xf numFmtId="43" fontId="19" fillId="0" borderId="27" xfId="38" applyNumberFormat="1" applyFont="1" applyBorder="1" applyAlignment="1">
      <alignment horizontal="center"/>
    </xf>
    <xf numFmtId="0" fontId="65" fillId="0" borderId="28" xfId="0" applyFont="1" applyBorder="1" applyAlignment="1">
      <alignment/>
    </xf>
    <xf numFmtId="0" fontId="19" fillId="0" borderId="0" xfId="46" applyFont="1" applyBorder="1">
      <alignment/>
      <protection/>
    </xf>
    <xf numFmtId="0" fontId="24" fillId="0" borderId="0" xfId="46" applyFont="1" applyBorder="1">
      <alignment/>
      <protection/>
    </xf>
    <xf numFmtId="0" fontId="22" fillId="0" borderId="0" xfId="46" applyFont="1" applyFill="1" applyBorder="1">
      <alignment/>
      <protection/>
    </xf>
    <xf numFmtId="43" fontId="17" fillId="0" borderId="14" xfId="36" applyFont="1" applyFill="1" applyBorder="1" applyAlignment="1">
      <alignment/>
    </xf>
    <xf numFmtId="4" fontId="17" fillId="0" borderId="14" xfId="46" applyNumberFormat="1" applyFont="1" applyBorder="1">
      <alignment/>
      <protection/>
    </xf>
    <xf numFmtId="43" fontId="17" fillId="0" borderId="14" xfId="36" applyFont="1" applyBorder="1" applyAlignment="1">
      <alignment/>
    </xf>
    <xf numFmtId="0" fontId="21" fillId="0" borderId="0" xfId="46" applyFont="1" applyBorder="1">
      <alignment/>
      <protection/>
    </xf>
    <xf numFmtId="43" fontId="17" fillId="0" borderId="30" xfId="36" applyFont="1" applyFill="1" applyBorder="1" applyAlignment="1">
      <alignment/>
    </xf>
    <xf numFmtId="0" fontId="19" fillId="0" borderId="24" xfId="46" applyFont="1" applyBorder="1" applyAlignment="1">
      <alignment horizontal="center"/>
      <protection/>
    </xf>
    <xf numFmtId="0" fontId="19" fillId="0" borderId="26" xfId="46" applyFont="1" applyBorder="1" applyAlignment="1">
      <alignment horizontal="center"/>
      <protection/>
    </xf>
    <xf numFmtId="0" fontId="19" fillId="0" borderId="21" xfId="46" applyFont="1" applyBorder="1" applyAlignment="1">
      <alignment horizontal="center"/>
      <protection/>
    </xf>
    <xf numFmtId="4" fontId="25" fillId="0" borderId="11" xfId="46" applyNumberFormat="1" applyFont="1" applyBorder="1">
      <alignment/>
      <protection/>
    </xf>
    <xf numFmtId="4" fontId="25" fillId="0" borderId="11" xfId="46" applyNumberFormat="1" applyFont="1" applyFill="1" applyBorder="1">
      <alignment/>
      <protection/>
    </xf>
    <xf numFmtId="4" fontId="17" fillId="0" borderId="0" xfId="46" applyNumberFormat="1" applyFont="1" applyFill="1" applyBorder="1">
      <alignment/>
      <protection/>
    </xf>
    <xf numFmtId="43" fontId="17" fillId="0" borderId="0" xfId="36" applyFont="1" applyBorder="1" applyAlignment="1">
      <alignment/>
    </xf>
    <xf numFmtId="43" fontId="17" fillId="0" borderId="0" xfId="36" applyFont="1" applyFill="1" applyBorder="1" applyAlignment="1">
      <alignment/>
    </xf>
    <xf numFmtId="43" fontId="17" fillId="0" borderId="0" xfId="36" applyFont="1" applyFill="1" applyBorder="1" applyAlignment="1">
      <alignment/>
    </xf>
    <xf numFmtId="4" fontId="17" fillId="0" borderId="0" xfId="46" applyNumberFormat="1" applyFont="1" applyBorder="1" applyAlignment="1">
      <alignment horizontal="right"/>
      <protection/>
    </xf>
    <xf numFmtId="0" fontId="27" fillId="0" borderId="0" xfId="46" applyFont="1" applyBorder="1" applyAlignment="1">
      <alignment horizontal="left"/>
      <protection/>
    </xf>
    <xf numFmtId="4" fontId="17" fillId="0" borderId="22" xfId="46" applyNumberFormat="1" applyFont="1" applyBorder="1">
      <alignment/>
      <protection/>
    </xf>
    <xf numFmtId="0" fontId="17" fillId="0" borderId="29" xfId="46" applyFont="1" applyBorder="1">
      <alignment/>
      <protection/>
    </xf>
    <xf numFmtId="43" fontId="17" fillId="0" borderId="11" xfId="46" applyNumberFormat="1" applyFont="1" applyBorder="1">
      <alignment/>
      <protection/>
    </xf>
    <xf numFmtId="4" fontId="17" fillId="0" borderId="17" xfId="46" applyNumberFormat="1" applyFont="1" applyFill="1" applyBorder="1">
      <alignment/>
      <protection/>
    </xf>
    <xf numFmtId="0" fontId="17" fillId="0" borderId="0" xfId="46" applyFont="1" applyFill="1" applyAlignment="1">
      <alignment horizontal="center"/>
      <protection/>
    </xf>
    <xf numFmtId="0" fontId="17" fillId="0" borderId="0" xfId="0" applyFont="1" applyAlignment="1">
      <alignment/>
    </xf>
    <xf numFmtId="0" fontId="19" fillId="0" borderId="0" xfId="46" applyFont="1" applyAlignment="1">
      <alignment horizontal="center"/>
      <protection/>
    </xf>
    <xf numFmtId="0" fontId="19" fillId="0" borderId="25" xfId="46" applyFont="1" applyBorder="1" applyAlignment="1">
      <alignment horizontal="center"/>
      <protection/>
    </xf>
    <xf numFmtId="0" fontId="5" fillId="0" borderId="0" xfId="45" applyFont="1" applyFill="1" applyAlignment="1">
      <alignment horizontal="left"/>
      <protection/>
    </xf>
    <xf numFmtId="0" fontId="5" fillId="0" borderId="0" xfId="45" applyFont="1" applyFill="1" applyAlignment="1">
      <alignment horizontal="center"/>
      <protection/>
    </xf>
    <xf numFmtId="0" fontId="5" fillId="0" borderId="25" xfId="45" applyFont="1" applyFill="1" applyBorder="1" applyAlignment="1">
      <alignment horizontal="center"/>
      <protection/>
    </xf>
    <xf numFmtId="0" fontId="4" fillId="0" borderId="24" xfId="45" applyFont="1" applyFill="1" applyBorder="1" applyAlignment="1">
      <alignment horizontal="left"/>
      <protection/>
    </xf>
    <xf numFmtId="0" fontId="15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46" applyFont="1" applyAlignment="1">
      <alignment horizontal="center"/>
      <protection/>
    </xf>
    <xf numFmtId="0" fontId="19" fillId="0" borderId="21" xfId="46" applyFont="1" applyBorder="1" applyAlignment="1">
      <alignment horizontal="center"/>
      <protection/>
    </xf>
    <xf numFmtId="0" fontId="19" fillId="0" borderId="24" xfId="46" applyFont="1" applyBorder="1" applyAlignment="1">
      <alignment horizontal="center"/>
      <protection/>
    </xf>
    <xf numFmtId="0" fontId="19" fillId="0" borderId="26" xfId="46" applyFont="1" applyBorder="1" applyAlignment="1">
      <alignment horizontal="center"/>
      <protection/>
    </xf>
    <xf numFmtId="0" fontId="19" fillId="0" borderId="21" xfId="46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9" xfId="46" applyFont="1" applyBorder="1" applyAlignment="1">
      <alignment horizontal="center"/>
      <protection/>
    </xf>
    <xf numFmtId="0" fontId="19" fillId="0" borderId="31" xfId="46" applyFont="1" applyBorder="1" applyAlignment="1">
      <alignment horizontal="center"/>
      <protection/>
    </xf>
    <xf numFmtId="0" fontId="19" fillId="0" borderId="15" xfId="46" applyFont="1" applyBorder="1" applyAlignment="1">
      <alignment horizontal="center"/>
      <protection/>
    </xf>
    <xf numFmtId="0" fontId="19" fillId="0" borderId="10" xfId="46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0" borderId="0" xfId="46" applyFont="1" applyFill="1">
      <alignment/>
      <protection/>
    </xf>
    <xf numFmtId="0" fontId="22" fillId="0" borderId="0" xfId="46" applyFont="1" applyFill="1" applyAlignment="1">
      <alignment horizontal="center"/>
      <protection/>
    </xf>
    <xf numFmtId="4" fontId="26" fillId="0" borderId="0" xfId="46" applyNumberFormat="1" applyFont="1" applyFill="1" applyBorder="1">
      <alignment/>
      <protection/>
    </xf>
    <xf numFmtId="0" fontId="14" fillId="0" borderId="16" xfId="0" applyFont="1" applyBorder="1" applyAlignment="1">
      <alignment/>
    </xf>
    <xf numFmtId="43" fontId="14" fillId="0" borderId="23" xfId="36" applyFont="1" applyBorder="1" applyAlignment="1">
      <alignment/>
    </xf>
    <xf numFmtId="4" fontId="14" fillId="0" borderId="12" xfId="0" applyNumberFormat="1" applyFont="1" applyBorder="1" applyAlignment="1">
      <alignment/>
    </xf>
    <xf numFmtId="0" fontId="5" fillId="0" borderId="28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43" fontId="68" fillId="0" borderId="11" xfId="38" applyNumberFormat="1" applyFont="1" applyFill="1" applyBorder="1" applyAlignment="1">
      <alignment/>
    </xf>
    <xf numFmtId="4" fontId="6" fillId="0" borderId="0" xfId="45" applyNumberFormat="1" applyFont="1" applyFill="1" applyBorder="1">
      <alignment/>
      <protection/>
    </xf>
    <xf numFmtId="3" fontId="4" fillId="0" borderId="13" xfId="45" applyNumberFormat="1" applyFont="1" applyFill="1" applyBorder="1">
      <alignment/>
      <protection/>
    </xf>
    <xf numFmtId="0" fontId="6" fillId="33" borderId="19" xfId="45" applyFont="1" applyFill="1" applyBorder="1" applyAlignment="1">
      <alignment horizontal="center"/>
      <protection/>
    </xf>
    <xf numFmtId="0" fontId="6" fillId="33" borderId="20" xfId="45" applyFont="1" applyFill="1" applyBorder="1" applyAlignment="1">
      <alignment horizontal="center"/>
      <protection/>
    </xf>
    <xf numFmtId="3" fontId="13" fillId="33" borderId="32" xfId="45" applyNumberFormat="1" applyFont="1" applyFill="1" applyBorder="1">
      <alignment/>
      <protection/>
    </xf>
    <xf numFmtId="4" fontId="13" fillId="33" borderId="32" xfId="45" applyNumberFormat="1" applyFont="1" applyFill="1" applyBorder="1">
      <alignment/>
      <protection/>
    </xf>
    <xf numFmtId="43" fontId="17" fillId="0" borderId="0" xfId="36" applyFont="1" applyBorder="1" applyAlignment="1">
      <alignment horizontal="center"/>
    </xf>
    <xf numFmtId="43" fontId="17" fillId="0" borderId="22" xfId="36" applyFont="1" applyBorder="1" applyAlignment="1">
      <alignment/>
    </xf>
    <xf numFmtId="43" fontId="17" fillId="0" borderId="29" xfId="36" applyFont="1" applyBorder="1" applyAlignment="1">
      <alignment horizontal="center"/>
    </xf>
    <xf numFmtId="43" fontId="17" fillId="0" borderId="29" xfId="36" applyFont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12;&#3629;_&#3585;&#3629;&#3591;&#3588;&#3621;&#3633;&#3591;\d\&#3626;&#3656;&#3623;&#3609;&#3585;&#3634;&#3619;&#3588;&#3621;&#3633;&#3591;%20&#3649;&#3585;&#3657;&#3652;&#3586;&#3621;&#3656;&#3634;&#3626;&#3640;&#3604;%20(Folder%20&#3609;&#3637;&#3657;&#3609;&#3632;..&#3629;&#3640;&#3658;..&#3617;&#3604;)\&#3626;&#3656;&#3623;&#3609;&#3585;&#3634;&#3619;&#3588;&#3621;&#3633;&#3591;%201%20&#3605;.&#3588;.55\&#3591;&#3610;&#3619;&#3633;&#3610;-&#3591;&#3610;&#3592;&#3656;&#3634;&#3618;,%20&#3591;&#3634;&#3609;&#3585;&#3634;&#3619;&#3648;&#3591;&#3636;&#3609;\&#3619;&#3633;&#3610;&#3592;&#3656;&#3634;&#3618;&#3611;&#3637;%202559\&#3611;&#3636;&#3604;&#3591;&#3610;&#3648;&#3604;&#3639;&#3629;&#3609;%20%20%20(&#3607;&#3635;&#3607;&#3640;&#3585;&#3626;&#3636;&#3609;&#3648;&#3604;&#3639;&#3629;&#3609;)\&#3626;&#3656;&#3591;&#3629;&#3635;&#3648;&#3616;&#3629;\3.%20&#3648;&#3591;&#3636;&#3609;&#3619;&#3633;&#3610;&#3613;&#3634;&#3585;%20(&#3627;&#3617;&#3634;&#3618;&#3648;&#3627;&#3605;&#3640;%2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  <sheetName val="ม.ค."/>
      <sheetName val="ก.พ."/>
      <sheetName val="มี.ค."/>
      <sheetName val="เม.ย. (2)"/>
      <sheetName val="เม.ย."/>
      <sheetName val="พ.ค."/>
      <sheetName val="มิ.ย."/>
      <sheetName val="ก.ค."/>
      <sheetName val="ส.ค."/>
      <sheetName val="ก.ย."/>
    </sheetNames>
    <sheetDataSet>
      <sheetData sheetId="7">
        <row r="12">
          <cell r="F12">
            <v>0</v>
          </cell>
        </row>
        <row r="13">
          <cell r="F13">
            <v>5.22</v>
          </cell>
        </row>
        <row r="14">
          <cell r="F14">
            <v>12295</v>
          </cell>
        </row>
        <row r="15">
          <cell r="F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view="pageBreakPreview" zoomScale="95" zoomScaleSheetLayoutView="95" zoomScalePageLayoutView="0" workbookViewId="0" topLeftCell="A7">
      <selection activeCell="A33" sqref="A33"/>
    </sheetView>
  </sheetViews>
  <sheetFormatPr defaultColWidth="9.140625" defaultRowHeight="15"/>
  <cols>
    <col min="1" max="1" width="54.8515625" style="7" customWidth="1"/>
    <col min="2" max="2" width="8.421875" style="12" customWidth="1"/>
    <col min="3" max="4" width="13.421875" style="7" customWidth="1"/>
    <col min="5" max="5" width="28.00390625" style="0" customWidth="1"/>
  </cols>
  <sheetData>
    <row r="1" spans="1:4" ht="21">
      <c r="A1" s="192" t="s">
        <v>0</v>
      </c>
      <c r="B1" s="192"/>
      <c r="C1" s="192"/>
      <c r="D1" s="192"/>
    </row>
    <row r="2" spans="1:4" ht="21">
      <c r="A2" s="192" t="s">
        <v>10</v>
      </c>
      <c r="B2" s="192"/>
      <c r="C2" s="192"/>
      <c r="D2" s="192"/>
    </row>
    <row r="3" spans="1:4" ht="21">
      <c r="A3" s="193" t="s">
        <v>231</v>
      </c>
      <c r="B3" s="193"/>
      <c r="C3" s="193"/>
      <c r="D3" s="193"/>
    </row>
    <row r="4" spans="1:4" ht="18.75">
      <c r="A4" s="117" t="s">
        <v>1</v>
      </c>
      <c r="B4" s="118" t="s">
        <v>2</v>
      </c>
      <c r="C4" s="119" t="s">
        <v>3</v>
      </c>
      <c r="D4" s="120" t="s">
        <v>4</v>
      </c>
    </row>
    <row r="5" spans="1:4" ht="18.75">
      <c r="A5" s="121"/>
      <c r="B5" s="122" t="s">
        <v>5</v>
      </c>
      <c r="C5" s="123" t="s">
        <v>6</v>
      </c>
      <c r="D5" s="124" t="s">
        <v>6</v>
      </c>
    </row>
    <row r="6" spans="1:4" ht="18.75">
      <c r="A6" s="125" t="s">
        <v>7</v>
      </c>
      <c r="B6" s="126" t="s">
        <v>142</v>
      </c>
      <c r="C6" s="127"/>
      <c r="D6" s="128"/>
    </row>
    <row r="7" spans="1:4" ht="18.75">
      <c r="A7" s="129" t="s">
        <v>17</v>
      </c>
      <c r="B7" s="130" t="s">
        <v>143</v>
      </c>
      <c r="C7" s="131">
        <v>17931957.38</v>
      </c>
      <c r="D7" s="132"/>
    </row>
    <row r="8" spans="1:4" ht="18.75">
      <c r="A8" s="129" t="s">
        <v>18</v>
      </c>
      <c r="B8" s="130" t="s">
        <v>143</v>
      </c>
      <c r="C8" s="131">
        <v>16248398</v>
      </c>
      <c r="D8" s="132"/>
    </row>
    <row r="9" spans="1:4" ht="18.75">
      <c r="A9" s="129" t="s">
        <v>19</v>
      </c>
      <c r="B9" s="130" t="s">
        <v>143</v>
      </c>
      <c r="C9" s="131">
        <v>116460.88</v>
      </c>
      <c r="D9" s="132"/>
    </row>
    <row r="10" spans="1:4" ht="18.75">
      <c r="A10" s="129" t="s">
        <v>20</v>
      </c>
      <c r="B10" s="130" t="s">
        <v>143</v>
      </c>
      <c r="C10" s="131">
        <v>5.22</v>
      </c>
      <c r="D10" s="132"/>
    </row>
    <row r="11" spans="1:4" ht="18.75">
      <c r="A11" s="129" t="s">
        <v>21</v>
      </c>
      <c r="B11" s="130" t="s">
        <v>143</v>
      </c>
      <c r="C11" s="131">
        <v>11643846.68</v>
      </c>
      <c r="D11" s="132"/>
    </row>
    <row r="12" spans="1:4" ht="18.75">
      <c r="A12" s="129" t="s">
        <v>22</v>
      </c>
      <c r="B12" s="130" t="s">
        <v>143</v>
      </c>
      <c r="C12" s="131">
        <v>11161886.8</v>
      </c>
      <c r="D12" s="132"/>
    </row>
    <row r="13" spans="1:4" ht="18.75">
      <c r="A13" s="129" t="s">
        <v>23</v>
      </c>
      <c r="B13" s="130" t="s">
        <v>144</v>
      </c>
      <c r="C13" s="131"/>
      <c r="D13" s="132"/>
    </row>
    <row r="14" spans="1:5" ht="18.75">
      <c r="A14" s="129" t="s">
        <v>24</v>
      </c>
      <c r="B14" s="130" t="s">
        <v>145</v>
      </c>
      <c r="C14" s="133">
        <v>1500000</v>
      </c>
      <c r="D14" s="133"/>
      <c r="E14" s="1">
        <f>SUM(C7:C14)</f>
        <v>58602554.95999999</v>
      </c>
    </row>
    <row r="15" spans="1:5" ht="18.75">
      <c r="A15" s="129" t="s">
        <v>25</v>
      </c>
      <c r="B15" s="130" t="s">
        <v>145</v>
      </c>
      <c r="C15" s="133">
        <v>143000</v>
      </c>
      <c r="D15" s="133"/>
      <c r="E15" s="1"/>
    </row>
    <row r="16" spans="1:4" ht="18.75">
      <c r="A16" s="129" t="s">
        <v>11</v>
      </c>
      <c r="B16" s="130" t="s">
        <v>146</v>
      </c>
      <c r="C16" s="133">
        <v>21308497.26</v>
      </c>
      <c r="D16" s="133"/>
    </row>
    <row r="17" spans="1:4" ht="18.75">
      <c r="A17" s="129" t="s">
        <v>12</v>
      </c>
      <c r="B17" s="130" t="s">
        <v>225</v>
      </c>
      <c r="C17" s="133">
        <v>1409595</v>
      </c>
      <c r="D17" s="133"/>
    </row>
    <row r="18" spans="1:4" ht="18.75">
      <c r="A18" s="129" t="s">
        <v>13</v>
      </c>
      <c r="B18" s="130" t="s">
        <v>147</v>
      </c>
      <c r="C18" s="133">
        <v>16908</v>
      </c>
      <c r="D18" s="133"/>
    </row>
    <row r="19" spans="1:4" ht="18.75">
      <c r="A19" s="129" t="s">
        <v>148</v>
      </c>
      <c r="B19" s="130" t="s">
        <v>232</v>
      </c>
      <c r="C19" s="133"/>
      <c r="D19" s="133"/>
    </row>
    <row r="20" spans="1:4" ht="18.75">
      <c r="A20" s="129" t="s">
        <v>233</v>
      </c>
      <c r="B20" s="130" t="s">
        <v>197</v>
      </c>
      <c r="C20" s="133"/>
      <c r="D20" s="133"/>
    </row>
    <row r="21" spans="1:4" ht="18.75">
      <c r="A21" s="129" t="s">
        <v>8</v>
      </c>
      <c r="B21" s="130" t="s">
        <v>149</v>
      </c>
      <c r="C21" s="132"/>
      <c r="D21" s="133">
        <v>21779993.24</v>
      </c>
    </row>
    <row r="22" spans="1:4" ht="18.75">
      <c r="A22" s="129" t="s">
        <v>9</v>
      </c>
      <c r="B22" s="130" t="s">
        <v>150</v>
      </c>
      <c r="C22" s="132"/>
      <c r="D22" s="133">
        <v>23018703.92</v>
      </c>
    </row>
    <row r="23" spans="1:4" ht="18.75">
      <c r="A23" s="129" t="s">
        <v>14</v>
      </c>
      <c r="B23" s="130" t="s">
        <v>151</v>
      </c>
      <c r="C23" s="132"/>
      <c r="D23" s="134">
        <v>33526433.32</v>
      </c>
    </row>
    <row r="24" spans="1:4" ht="18.75">
      <c r="A24" s="129" t="s">
        <v>15</v>
      </c>
      <c r="B24" s="130" t="s">
        <v>152</v>
      </c>
      <c r="C24" s="132"/>
      <c r="D24" s="134">
        <v>796304.86</v>
      </c>
    </row>
    <row r="25" spans="1:4" ht="18.75">
      <c r="A25" s="129" t="s">
        <v>16</v>
      </c>
      <c r="B25" s="130" t="s">
        <v>153</v>
      </c>
      <c r="C25" s="132"/>
      <c r="D25" s="133">
        <v>131880</v>
      </c>
    </row>
    <row r="26" spans="1:4" ht="18.75">
      <c r="A26" s="129" t="s">
        <v>26</v>
      </c>
      <c r="B26" s="130" t="s">
        <v>154</v>
      </c>
      <c r="C26" s="133"/>
      <c r="D26" s="133">
        <v>95585</v>
      </c>
    </row>
    <row r="27" spans="1:4" ht="18.75">
      <c r="A27" s="129" t="s">
        <v>155</v>
      </c>
      <c r="B27" s="130" t="s">
        <v>156</v>
      </c>
      <c r="C27" s="133"/>
      <c r="D27" s="133">
        <v>372194</v>
      </c>
    </row>
    <row r="28" spans="1:5" ht="18.75">
      <c r="A28" s="129" t="s">
        <v>27</v>
      </c>
      <c r="B28" s="135" t="s">
        <v>153</v>
      </c>
      <c r="C28" s="132"/>
      <c r="D28" s="136">
        <v>1759460.88</v>
      </c>
      <c r="E28" s="1">
        <f>C28-D28</f>
        <v>-1759460.88</v>
      </c>
    </row>
    <row r="29" spans="1:5" s="14" customFormat="1" ht="18.75">
      <c r="A29" s="137"/>
      <c r="B29" s="138"/>
      <c r="C29" s="139"/>
      <c r="D29" s="140"/>
      <c r="E29" s="13"/>
    </row>
    <row r="30" spans="1:5" s="14" customFormat="1" ht="19.5" thickBot="1">
      <c r="A30" s="87"/>
      <c r="B30" s="86"/>
      <c r="C30" s="141">
        <f>SUM(C7:C28)</f>
        <v>81480555.22</v>
      </c>
      <c r="D30" s="142">
        <f>SUM(D21:D29)</f>
        <v>81480555.21999998</v>
      </c>
      <c r="E30" s="13"/>
    </row>
    <row r="31" spans="1:4" s="8" customFormat="1" ht="19.5" thickTop="1">
      <c r="A31" s="214"/>
      <c r="B31" s="215"/>
      <c r="C31" s="216"/>
      <c r="D31" s="216"/>
    </row>
    <row r="32" spans="1:4" s="8" customFormat="1" ht="19.5">
      <c r="A32" s="4"/>
      <c r="B32" s="4"/>
      <c r="C32" s="5"/>
      <c r="D32" s="3"/>
    </row>
    <row r="33" spans="1:4" s="8" customFormat="1" ht="19.5">
      <c r="A33" s="2"/>
      <c r="B33" s="4"/>
      <c r="C33" s="2"/>
      <c r="D33" s="3"/>
    </row>
    <row r="34" spans="1:4" s="8" customFormat="1" ht="19.5">
      <c r="A34" s="2"/>
      <c r="B34" s="4"/>
      <c r="C34" s="2"/>
      <c r="D34" s="3"/>
    </row>
    <row r="35" spans="1:4" s="8" customFormat="1" ht="19.5">
      <c r="A35" s="2"/>
      <c r="B35" s="4"/>
      <c r="C35" s="2"/>
      <c r="D35" s="3"/>
    </row>
    <row r="36" spans="1:4" s="8" customFormat="1" ht="14.25">
      <c r="A36" s="9"/>
      <c r="B36" s="10"/>
      <c r="C36" s="9"/>
      <c r="D36" s="9"/>
    </row>
    <row r="37" spans="1:4" s="8" customFormat="1" ht="14.25">
      <c r="A37" s="9"/>
      <c r="B37" s="10"/>
      <c r="C37" s="9"/>
      <c r="D37" s="9"/>
    </row>
    <row r="38" spans="1:4" s="8" customFormat="1" ht="14.25">
      <c r="A38" s="9"/>
      <c r="B38" s="10"/>
      <c r="C38" s="9"/>
      <c r="D38" s="9"/>
    </row>
    <row r="46" spans="1:4" ht="14.25">
      <c r="A46" s="3"/>
      <c r="B46" s="11"/>
      <c r="C46" s="3"/>
      <c r="D46" s="3"/>
    </row>
    <row r="47" spans="1:4" ht="14.25">
      <c r="A47" s="3"/>
      <c r="B47" s="11"/>
      <c r="C47" s="3"/>
      <c r="D47" s="3"/>
    </row>
    <row r="48" spans="1:4" ht="14.25">
      <c r="A48" s="3"/>
      <c r="B48" s="11"/>
      <c r="C48" s="3"/>
      <c r="D48" s="3"/>
    </row>
    <row r="49" spans="1:4" ht="14.25">
      <c r="A49" s="6"/>
      <c r="B49" s="11"/>
      <c r="C49" s="3"/>
      <c r="D49" s="3"/>
    </row>
  </sheetData>
  <sheetProtection/>
  <mergeCells count="3">
    <mergeCell ref="A1:D1"/>
    <mergeCell ref="A2:D2"/>
    <mergeCell ref="A3:D3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94">
      <selection activeCell="A108" sqref="A108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4" width="13.421875" style="0" customWidth="1"/>
  </cols>
  <sheetData>
    <row r="1" spans="1:4" ht="21">
      <c r="A1" s="194" t="s">
        <v>108</v>
      </c>
      <c r="B1" s="194"/>
      <c r="C1" s="194"/>
      <c r="D1" s="194"/>
    </row>
    <row r="2" spans="1:4" ht="21">
      <c r="A2" s="195" t="s">
        <v>71</v>
      </c>
      <c r="B2" s="195"/>
      <c r="C2" s="195"/>
      <c r="D2" s="195"/>
    </row>
    <row r="3" spans="1:4" ht="21">
      <c r="A3" s="196" t="s">
        <v>239</v>
      </c>
      <c r="B3" s="196"/>
      <c r="C3" s="196"/>
      <c r="D3" s="196"/>
    </row>
    <row r="4" spans="1:4" ht="19.5">
      <c r="A4" s="17" t="s">
        <v>1</v>
      </c>
      <c r="B4" s="17" t="s">
        <v>72</v>
      </c>
      <c r="C4" s="17" t="s">
        <v>44</v>
      </c>
      <c r="D4" s="18" t="s">
        <v>109</v>
      </c>
    </row>
    <row r="5" spans="1:4" ht="19.5">
      <c r="A5" s="19"/>
      <c r="B5" s="20"/>
      <c r="C5" s="21" t="s">
        <v>73</v>
      </c>
      <c r="D5" s="22"/>
    </row>
    <row r="6" spans="1:4" ht="19.5">
      <c r="A6" s="23" t="s">
        <v>74</v>
      </c>
      <c r="B6" s="24"/>
      <c r="C6" s="25"/>
      <c r="D6" s="26"/>
    </row>
    <row r="7" spans="1:4" ht="19.5">
      <c r="A7" s="27" t="s">
        <v>110</v>
      </c>
      <c r="B7" s="28" t="s">
        <v>240</v>
      </c>
      <c r="C7" s="25"/>
      <c r="D7" s="26"/>
    </row>
    <row r="8" spans="1:4" ht="19.5">
      <c r="A8" s="29" t="s">
        <v>75</v>
      </c>
      <c r="B8" s="28" t="s">
        <v>241</v>
      </c>
      <c r="C8" s="30">
        <v>500000</v>
      </c>
      <c r="D8" s="223">
        <v>409306</v>
      </c>
    </row>
    <row r="9" spans="1:4" ht="19.5">
      <c r="A9" s="29" t="s">
        <v>76</v>
      </c>
      <c r="B9" s="28" t="s">
        <v>242</v>
      </c>
      <c r="C9" s="30">
        <v>135000</v>
      </c>
      <c r="D9" s="223">
        <v>150317</v>
      </c>
    </row>
    <row r="10" spans="1:4" ht="19.5">
      <c r="A10" s="29" t="s">
        <v>77</v>
      </c>
      <c r="B10" s="28" t="s">
        <v>243</v>
      </c>
      <c r="C10" s="30">
        <v>150000</v>
      </c>
      <c r="D10" s="223">
        <v>179105</v>
      </c>
    </row>
    <row r="11" spans="1:4" ht="19.5">
      <c r="A11" s="31" t="s">
        <v>78</v>
      </c>
      <c r="B11" s="20"/>
      <c r="C11" s="32">
        <f>SUM(C8:C10)</f>
        <v>785000</v>
      </c>
      <c r="D11" s="33">
        <f>SUM(D8:D10)</f>
        <v>738728</v>
      </c>
    </row>
    <row r="12" spans="1:4" ht="19.5">
      <c r="A12" s="23" t="s">
        <v>79</v>
      </c>
      <c r="B12" s="28" t="s">
        <v>190</v>
      </c>
      <c r="C12" s="34"/>
      <c r="D12" s="26"/>
    </row>
    <row r="13" spans="1:4" ht="19.5">
      <c r="A13" s="29" t="s">
        <v>157</v>
      </c>
      <c r="B13" s="28" t="s">
        <v>244</v>
      </c>
      <c r="C13" s="35">
        <v>473000</v>
      </c>
      <c r="D13" s="26">
        <v>337440</v>
      </c>
    </row>
    <row r="14" spans="1:4" ht="19.5">
      <c r="A14" s="29" t="s">
        <v>80</v>
      </c>
      <c r="B14" s="28" t="s">
        <v>245</v>
      </c>
      <c r="C14" s="35">
        <v>7000</v>
      </c>
      <c r="D14" s="26">
        <v>4300</v>
      </c>
    </row>
    <row r="15" spans="1:4" ht="19.5">
      <c r="A15" s="29" t="s">
        <v>81</v>
      </c>
      <c r="B15" s="28" t="s">
        <v>246</v>
      </c>
      <c r="C15" s="35">
        <v>15000</v>
      </c>
      <c r="D15" s="26">
        <v>154778</v>
      </c>
    </row>
    <row r="16" spans="1:4" ht="19.5">
      <c r="A16" s="29" t="s">
        <v>82</v>
      </c>
      <c r="B16" s="28" t="s">
        <v>247</v>
      </c>
      <c r="C16" s="35">
        <v>61000</v>
      </c>
      <c r="D16" s="26">
        <v>52800</v>
      </c>
    </row>
    <row r="17" spans="1:4" ht="19.5">
      <c r="A17" s="29" t="s">
        <v>83</v>
      </c>
      <c r="B17" s="28" t="s">
        <v>248</v>
      </c>
      <c r="C17" s="35">
        <v>2000</v>
      </c>
      <c r="D17" s="26">
        <v>1310</v>
      </c>
    </row>
    <row r="18" spans="1:4" ht="19.5">
      <c r="A18" s="29" t="s">
        <v>84</v>
      </c>
      <c r="B18" s="28" t="s">
        <v>249</v>
      </c>
      <c r="C18" s="35">
        <v>6000</v>
      </c>
      <c r="D18" s="26">
        <v>8371</v>
      </c>
    </row>
    <row r="19" spans="1:4" ht="19.5">
      <c r="A19" s="31" t="s">
        <v>78</v>
      </c>
      <c r="B19" s="20"/>
      <c r="C19" s="32">
        <f>SUM(C13:C18)</f>
        <v>564000</v>
      </c>
      <c r="D19" s="33">
        <f>SUM(D13:D18)</f>
        <v>558999</v>
      </c>
    </row>
    <row r="20" spans="1:4" ht="19.5">
      <c r="A20" s="23" t="s">
        <v>111</v>
      </c>
      <c r="B20" s="28" t="s">
        <v>191</v>
      </c>
      <c r="C20" s="25"/>
      <c r="D20" s="26"/>
    </row>
    <row r="21" spans="1:4" ht="19.5">
      <c r="A21" s="29" t="s">
        <v>85</v>
      </c>
      <c r="B21" s="28" t="s">
        <v>250</v>
      </c>
      <c r="C21" s="35">
        <v>200000</v>
      </c>
      <c r="D21" s="26">
        <v>254500</v>
      </c>
    </row>
    <row r="22" spans="1:4" ht="19.5">
      <c r="A22" s="29" t="s">
        <v>86</v>
      </c>
      <c r="B22" s="28" t="s">
        <v>251</v>
      </c>
      <c r="C22" s="35">
        <v>350000</v>
      </c>
      <c r="D22" s="26">
        <v>178085.64</v>
      </c>
    </row>
    <row r="23" spans="1:4" ht="19.5">
      <c r="A23" s="29" t="s">
        <v>87</v>
      </c>
      <c r="B23" s="28" t="s">
        <v>252</v>
      </c>
      <c r="C23" s="36">
        <v>500</v>
      </c>
      <c r="D23" s="26"/>
    </row>
    <row r="24" spans="1:4" ht="19.5">
      <c r="A24" s="31" t="s">
        <v>78</v>
      </c>
      <c r="B24" s="20"/>
      <c r="C24" s="37">
        <f>SUM(C21:C23)</f>
        <v>550500</v>
      </c>
      <c r="D24" s="38">
        <f>SUM(D21:D23)</f>
        <v>432585.64</v>
      </c>
    </row>
    <row r="25" spans="1:4" ht="19.5">
      <c r="A25" s="39" t="s">
        <v>88</v>
      </c>
      <c r="B25" s="28" t="s">
        <v>192</v>
      </c>
      <c r="C25" s="25"/>
      <c r="D25" s="26"/>
    </row>
    <row r="26" spans="1:4" ht="19.5">
      <c r="A26" s="29" t="s">
        <v>89</v>
      </c>
      <c r="B26" s="28" t="s">
        <v>253</v>
      </c>
      <c r="C26" s="35">
        <v>3000</v>
      </c>
      <c r="D26" s="26"/>
    </row>
    <row r="27" spans="1:4" ht="19.5">
      <c r="A27" s="29" t="s">
        <v>90</v>
      </c>
      <c r="B27" s="28" t="s">
        <v>254</v>
      </c>
      <c r="C27" s="35">
        <v>400000</v>
      </c>
      <c r="D27" s="26">
        <v>80200</v>
      </c>
    </row>
    <row r="28" spans="1:4" ht="19.5">
      <c r="A28" s="29" t="s">
        <v>91</v>
      </c>
      <c r="B28" s="28" t="s">
        <v>255</v>
      </c>
      <c r="C28" s="35">
        <v>16000</v>
      </c>
      <c r="D28" s="26">
        <v>38950</v>
      </c>
    </row>
    <row r="29" spans="1:4" ht="19.5">
      <c r="A29" s="31" t="s">
        <v>78</v>
      </c>
      <c r="B29" s="20"/>
      <c r="C29" s="32">
        <f>SUM(C26:C28)</f>
        <v>419000</v>
      </c>
      <c r="D29" s="33">
        <f>SUM(D26:D28)</f>
        <v>119150</v>
      </c>
    </row>
    <row r="30" spans="1:4" ht="19.5">
      <c r="A30" s="39" t="s">
        <v>92</v>
      </c>
      <c r="B30" s="20"/>
      <c r="C30" s="40"/>
      <c r="D30" s="41"/>
    </row>
    <row r="31" spans="1:4" ht="19.5">
      <c r="A31" s="39" t="s">
        <v>112</v>
      </c>
      <c r="B31" s="28" t="s">
        <v>193</v>
      </c>
      <c r="C31" s="40"/>
      <c r="D31" s="41"/>
    </row>
    <row r="32" spans="1:4" ht="19.5">
      <c r="A32" s="29" t="s">
        <v>93</v>
      </c>
      <c r="B32" s="28" t="s">
        <v>256</v>
      </c>
      <c r="C32" s="35">
        <v>8755000</v>
      </c>
      <c r="D32" s="26">
        <v>6277277.2</v>
      </c>
    </row>
    <row r="33" spans="1:4" ht="19.5">
      <c r="A33" s="29" t="s">
        <v>158</v>
      </c>
      <c r="B33" s="28" t="s">
        <v>257</v>
      </c>
      <c r="C33" s="35">
        <v>5094000</v>
      </c>
      <c r="D33" s="26">
        <v>3327881.27</v>
      </c>
    </row>
    <row r="34" spans="1:4" ht="19.5">
      <c r="A34" s="29" t="s">
        <v>159</v>
      </c>
      <c r="B34" s="28" t="s">
        <v>258</v>
      </c>
      <c r="C34" s="35">
        <v>2389000</v>
      </c>
      <c r="D34" s="26">
        <v>1849104.14</v>
      </c>
    </row>
    <row r="35" spans="1:4" ht="19.5">
      <c r="A35" s="29" t="s">
        <v>94</v>
      </c>
      <c r="B35" s="28" t="s">
        <v>259</v>
      </c>
      <c r="C35" s="35">
        <v>3250000</v>
      </c>
      <c r="D35" s="26">
        <v>3639814.22</v>
      </c>
    </row>
    <row r="36" spans="1:4" ht="19.5">
      <c r="A36" s="29" t="s">
        <v>95</v>
      </c>
      <c r="B36" s="28" t="s">
        <v>260</v>
      </c>
      <c r="C36" s="35">
        <v>80000</v>
      </c>
      <c r="D36" s="26">
        <v>13551.5</v>
      </c>
    </row>
    <row r="37" spans="1:4" ht="19.5">
      <c r="A37" s="29" t="s">
        <v>96</v>
      </c>
      <c r="B37" s="28" t="s">
        <v>261</v>
      </c>
      <c r="C37" s="35">
        <v>188000</v>
      </c>
      <c r="D37" s="26">
        <v>72007.35</v>
      </c>
    </row>
    <row r="38" spans="1:4" ht="19.5">
      <c r="A38" s="29" t="s">
        <v>97</v>
      </c>
      <c r="B38" s="28" t="s">
        <v>262</v>
      </c>
      <c r="C38" s="35">
        <v>2125000</v>
      </c>
      <c r="D38" s="26">
        <v>1033757</v>
      </c>
    </row>
    <row r="39" spans="1:4" ht="19.5">
      <c r="A39" s="29" t="s">
        <v>98</v>
      </c>
      <c r="B39" s="28" t="s">
        <v>263</v>
      </c>
      <c r="C39" s="35">
        <v>55000</v>
      </c>
      <c r="D39" s="26">
        <v>47075.61</v>
      </c>
    </row>
    <row r="40" spans="1:4" ht="19.5">
      <c r="A40" s="29" t="s">
        <v>264</v>
      </c>
      <c r="B40" s="28" t="s">
        <v>265</v>
      </c>
      <c r="C40" s="35"/>
      <c r="D40" s="44">
        <v>183041.39</v>
      </c>
    </row>
    <row r="41" spans="1:4" ht="19.5">
      <c r="A41" s="49"/>
      <c r="B41" s="21"/>
      <c r="C41" s="32">
        <f>SUM(C32:C39)</f>
        <v>21936000</v>
      </c>
      <c r="D41" s="33">
        <f>SUM(D32:D40)</f>
        <v>16443509.680000002</v>
      </c>
    </row>
    <row r="42" spans="1:4" ht="19.5">
      <c r="A42" s="45"/>
      <c r="B42" s="45"/>
      <c r="C42" s="46"/>
      <c r="D42" s="224"/>
    </row>
    <row r="43" spans="1:4" ht="19.5">
      <c r="A43" s="45"/>
      <c r="B43" s="45"/>
      <c r="C43" s="46"/>
      <c r="D43" s="224"/>
    </row>
    <row r="44" spans="1:4" ht="19.5">
      <c r="A44" s="45"/>
      <c r="B44" s="45" t="s">
        <v>60</v>
      </c>
      <c r="C44" s="46"/>
      <c r="D44" s="47"/>
    </row>
    <row r="45" spans="1:4" ht="19.5">
      <c r="A45" s="17" t="s">
        <v>1</v>
      </c>
      <c r="B45" s="17" t="s">
        <v>72</v>
      </c>
      <c r="C45" s="17" t="s">
        <v>44</v>
      </c>
      <c r="D45" s="18" t="s">
        <v>109</v>
      </c>
    </row>
    <row r="46" spans="1:4" ht="19.5">
      <c r="A46" s="48"/>
      <c r="B46" s="21"/>
      <c r="C46" s="21" t="s">
        <v>73</v>
      </c>
      <c r="D46" s="22"/>
    </row>
    <row r="47" spans="1:4" ht="19.5">
      <c r="A47" s="23" t="s">
        <v>99</v>
      </c>
      <c r="B47" s="24"/>
      <c r="C47" s="25"/>
      <c r="D47" s="26"/>
    </row>
    <row r="48" spans="1:4" ht="19.5">
      <c r="A48" s="43" t="s">
        <v>113</v>
      </c>
      <c r="B48" s="42"/>
      <c r="C48" s="25"/>
      <c r="D48" s="26"/>
    </row>
    <row r="49" spans="1:4" ht="19.5">
      <c r="A49" s="29" t="s">
        <v>160</v>
      </c>
      <c r="B49" s="28" t="s">
        <v>266</v>
      </c>
      <c r="C49" s="35">
        <v>19060000</v>
      </c>
      <c r="D49" s="26"/>
    </row>
    <row r="50" spans="1:4" ht="19.5">
      <c r="A50" s="29" t="s">
        <v>114</v>
      </c>
      <c r="B50" s="28" t="s">
        <v>267</v>
      </c>
      <c r="C50" s="35"/>
      <c r="D50" s="44">
        <v>1502226</v>
      </c>
    </row>
    <row r="51" spans="1:4" ht="19.5">
      <c r="A51" s="29" t="s">
        <v>115</v>
      </c>
      <c r="B51" s="28" t="s">
        <v>267</v>
      </c>
      <c r="C51" s="225"/>
      <c r="D51" s="26">
        <v>3254000</v>
      </c>
    </row>
    <row r="52" spans="1:4" ht="19.5">
      <c r="A52" s="29" t="s">
        <v>116</v>
      </c>
      <c r="B52" s="28" t="s">
        <v>267</v>
      </c>
      <c r="C52" s="35"/>
      <c r="D52" s="44">
        <v>84000</v>
      </c>
    </row>
    <row r="53" spans="1:4" ht="19.5">
      <c r="A53" s="29" t="s">
        <v>268</v>
      </c>
      <c r="B53" s="28" t="s">
        <v>267</v>
      </c>
      <c r="C53" s="35"/>
      <c r="D53" s="44">
        <v>20000</v>
      </c>
    </row>
    <row r="54" spans="1:4" ht="19.5">
      <c r="A54" s="29" t="s">
        <v>117</v>
      </c>
      <c r="B54" s="28" t="s">
        <v>267</v>
      </c>
      <c r="C54" s="35"/>
      <c r="D54" s="44">
        <v>10238235</v>
      </c>
    </row>
    <row r="55" spans="1:4" ht="19.5">
      <c r="A55" s="29" t="s">
        <v>118</v>
      </c>
      <c r="B55" s="28" t="s">
        <v>267</v>
      </c>
      <c r="C55" s="35"/>
      <c r="D55" s="44"/>
    </row>
    <row r="56" spans="1:4" ht="19.5">
      <c r="A56" s="29" t="s">
        <v>119</v>
      </c>
      <c r="B56" s="28" t="s">
        <v>267</v>
      </c>
      <c r="C56" s="35"/>
      <c r="D56" s="44">
        <v>135000</v>
      </c>
    </row>
    <row r="57" spans="1:4" ht="20.25" thickBot="1">
      <c r="A57" s="49" t="s">
        <v>78</v>
      </c>
      <c r="B57" s="21"/>
      <c r="C57" s="50">
        <f>SUM(C49:C49)</f>
        <v>19060000</v>
      </c>
      <c r="D57" s="51">
        <f>SUM(D47:D56)</f>
        <v>15233461</v>
      </c>
    </row>
    <row r="58" spans="1:4" ht="21" thickBot="1">
      <c r="A58" s="226" t="s">
        <v>100</v>
      </c>
      <c r="B58" s="227"/>
      <c r="C58" s="228">
        <f>C11+C19+C24+C29+C41+C57</f>
        <v>43314500</v>
      </c>
      <c r="D58" s="229">
        <f>D11+D19+D24+D29+D41+D57</f>
        <v>33526433.32</v>
      </c>
    </row>
    <row r="59" spans="1:4" ht="19.5">
      <c r="A59" s="54" t="s">
        <v>101</v>
      </c>
      <c r="B59" s="55"/>
      <c r="C59" s="40"/>
      <c r="D59" s="56"/>
    </row>
    <row r="60" spans="1:4" ht="19.5">
      <c r="A60" s="59" t="s">
        <v>161</v>
      </c>
      <c r="B60" s="28" t="s">
        <v>269</v>
      </c>
      <c r="C60" s="40"/>
      <c r="D60" s="58"/>
    </row>
    <row r="61" spans="1:4" ht="19.5">
      <c r="A61" s="59" t="s">
        <v>162</v>
      </c>
      <c r="B61" s="28"/>
      <c r="C61" s="40"/>
      <c r="D61" s="58"/>
    </row>
    <row r="62" spans="1:4" ht="19.5">
      <c r="A62" s="59" t="s">
        <v>163</v>
      </c>
      <c r="B62" s="28" t="s">
        <v>270</v>
      </c>
      <c r="C62" s="40"/>
      <c r="D62" s="58">
        <v>3184800</v>
      </c>
    </row>
    <row r="63" spans="1:4" ht="19.5">
      <c r="A63" s="59" t="s">
        <v>122</v>
      </c>
      <c r="B63" s="42"/>
      <c r="C63" s="40"/>
      <c r="D63" s="58"/>
    </row>
    <row r="64" spans="1:4" ht="19.5">
      <c r="A64" s="59" t="s">
        <v>121</v>
      </c>
      <c r="B64" s="28" t="s">
        <v>270</v>
      </c>
      <c r="C64" s="40"/>
      <c r="D64" s="58">
        <v>10584600</v>
      </c>
    </row>
    <row r="65" spans="1:4" ht="19.5">
      <c r="A65" s="59" t="s">
        <v>123</v>
      </c>
      <c r="B65" s="42"/>
      <c r="C65" s="40"/>
      <c r="D65" s="58"/>
    </row>
    <row r="66" spans="1:4" ht="19.5">
      <c r="A66" s="59" t="s">
        <v>164</v>
      </c>
      <c r="B66" s="28" t="s">
        <v>270</v>
      </c>
      <c r="C66" s="40"/>
      <c r="D66" s="58">
        <v>1859934.47</v>
      </c>
    </row>
    <row r="67" spans="1:4" ht="19.5">
      <c r="A67" s="59" t="s">
        <v>124</v>
      </c>
      <c r="B67" s="42"/>
      <c r="C67" s="40"/>
      <c r="D67" s="58"/>
    </row>
    <row r="68" spans="1:4" ht="19.5">
      <c r="A68" s="59" t="s">
        <v>165</v>
      </c>
      <c r="B68" s="28" t="s">
        <v>270</v>
      </c>
      <c r="C68" s="40"/>
      <c r="D68" s="58">
        <v>119565</v>
      </c>
    </row>
    <row r="69" spans="1:4" ht="19.5">
      <c r="A69" s="59" t="s">
        <v>166</v>
      </c>
      <c r="B69" s="42"/>
      <c r="C69" s="40"/>
      <c r="D69" s="58"/>
    </row>
    <row r="70" spans="1:4" ht="19.5">
      <c r="A70" s="59" t="s">
        <v>125</v>
      </c>
      <c r="B70" s="28" t="s">
        <v>270</v>
      </c>
      <c r="C70" s="40"/>
      <c r="D70" s="58"/>
    </row>
    <row r="71" spans="1:4" ht="19.5">
      <c r="A71" s="59" t="s">
        <v>167</v>
      </c>
      <c r="B71" s="42"/>
      <c r="C71" s="40"/>
      <c r="D71" s="58"/>
    </row>
    <row r="72" spans="1:4" ht="19.5">
      <c r="A72" s="59" t="s">
        <v>126</v>
      </c>
      <c r="B72" s="28" t="s">
        <v>270</v>
      </c>
      <c r="C72" s="40"/>
      <c r="D72" s="58">
        <v>1167150</v>
      </c>
    </row>
    <row r="73" spans="1:4" ht="19.5">
      <c r="A73" s="59" t="s">
        <v>127</v>
      </c>
      <c r="B73" s="42"/>
      <c r="C73" s="40"/>
      <c r="D73" s="58"/>
    </row>
    <row r="74" spans="1:4" ht="19.5">
      <c r="A74" s="59" t="s">
        <v>128</v>
      </c>
      <c r="B74" s="28" t="s">
        <v>270</v>
      </c>
      <c r="C74" s="40"/>
      <c r="D74" s="58">
        <v>398100</v>
      </c>
    </row>
    <row r="75" spans="1:4" ht="19.5">
      <c r="A75" s="59" t="s">
        <v>129</v>
      </c>
      <c r="B75" s="42"/>
      <c r="C75" s="40"/>
      <c r="D75" s="58"/>
    </row>
    <row r="76" spans="1:4" ht="19.5">
      <c r="A76" s="59" t="s">
        <v>271</v>
      </c>
      <c r="B76" s="28" t="s">
        <v>270</v>
      </c>
      <c r="C76" s="40"/>
      <c r="D76" s="58">
        <v>134400</v>
      </c>
    </row>
    <row r="77" spans="1:4" ht="19.5">
      <c r="A77" s="59" t="s">
        <v>130</v>
      </c>
      <c r="B77" s="28" t="s">
        <v>270</v>
      </c>
      <c r="C77" s="40"/>
      <c r="D77" s="58"/>
    </row>
    <row r="78" spans="1:4" ht="19.5">
      <c r="A78" s="59" t="s">
        <v>102</v>
      </c>
      <c r="B78" s="42"/>
      <c r="C78" s="40"/>
      <c r="D78" s="58"/>
    </row>
    <row r="79" spans="1:4" ht="19.5">
      <c r="A79" s="59" t="s">
        <v>131</v>
      </c>
      <c r="B79" s="28" t="s">
        <v>270</v>
      </c>
      <c r="C79" s="40"/>
      <c r="D79" s="58"/>
    </row>
    <row r="80" spans="1:4" ht="19.5">
      <c r="A80" s="59" t="s">
        <v>132</v>
      </c>
      <c r="B80" s="28" t="s">
        <v>270</v>
      </c>
      <c r="C80" s="40"/>
      <c r="D80" s="58"/>
    </row>
    <row r="81" spans="1:4" ht="19.5">
      <c r="A81" s="59" t="s">
        <v>133</v>
      </c>
      <c r="B81" s="20"/>
      <c r="C81" s="40"/>
      <c r="D81" s="58"/>
    </row>
    <row r="82" spans="1:4" ht="19.5">
      <c r="A82" s="59" t="s">
        <v>134</v>
      </c>
      <c r="B82" s="28" t="s">
        <v>270</v>
      </c>
      <c r="C82" s="40"/>
      <c r="D82" s="58"/>
    </row>
    <row r="83" spans="1:4" ht="19.5">
      <c r="A83" s="59" t="s">
        <v>135</v>
      </c>
      <c r="B83" s="20"/>
      <c r="C83" s="40"/>
      <c r="D83" s="58"/>
    </row>
    <row r="84" spans="1:4" ht="19.5">
      <c r="A84" s="59" t="s">
        <v>136</v>
      </c>
      <c r="B84" s="28" t="s">
        <v>270</v>
      </c>
      <c r="C84" s="40"/>
      <c r="D84" s="58"/>
    </row>
    <row r="85" spans="1:4" ht="19.5">
      <c r="A85" s="59" t="s">
        <v>137</v>
      </c>
      <c r="B85" s="20"/>
      <c r="C85" s="40"/>
      <c r="D85" s="58"/>
    </row>
    <row r="86" spans="1:4" ht="19.5">
      <c r="A86" s="31" t="s">
        <v>78</v>
      </c>
      <c r="B86" s="20"/>
      <c r="C86" s="40"/>
      <c r="D86" s="61">
        <f>SUM(D59:D84)</f>
        <v>17448549.47</v>
      </c>
    </row>
    <row r="87" spans="1:4" ht="19.5">
      <c r="A87" s="45"/>
      <c r="B87" s="45" t="s">
        <v>169</v>
      </c>
      <c r="C87" s="46"/>
      <c r="D87" s="47"/>
    </row>
    <row r="88" spans="1:4" ht="19.5">
      <c r="A88" s="17" t="s">
        <v>1</v>
      </c>
      <c r="B88" s="17" t="s">
        <v>72</v>
      </c>
      <c r="C88" s="17" t="s">
        <v>44</v>
      </c>
      <c r="D88" s="18" t="s">
        <v>109</v>
      </c>
    </row>
    <row r="89" spans="1:4" ht="19.5">
      <c r="A89" s="48"/>
      <c r="B89" s="21"/>
      <c r="C89" s="21" t="s">
        <v>73</v>
      </c>
      <c r="D89" s="22"/>
    </row>
    <row r="90" spans="1:4" ht="19.5">
      <c r="A90" s="57" t="s">
        <v>120</v>
      </c>
      <c r="B90" s="20"/>
      <c r="C90" s="40"/>
      <c r="D90" s="58"/>
    </row>
    <row r="91" spans="1:4" ht="19.5">
      <c r="A91" s="59" t="s">
        <v>272</v>
      </c>
      <c r="B91" s="28" t="s">
        <v>270</v>
      </c>
      <c r="C91" s="40"/>
      <c r="D91" s="58">
        <v>111500</v>
      </c>
    </row>
    <row r="92" spans="1:4" ht="19.5">
      <c r="A92" s="59" t="s">
        <v>168</v>
      </c>
      <c r="B92" s="20"/>
      <c r="C92" s="40"/>
      <c r="D92" s="58"/>
    </row>
    <row r="93" spans="1:4" ht="19.5">
      <c r="A93" s="59" t="s">
        <v>273</v>
      </c>
      <c r="B93" s="20"/>
      <c r="C93" s="40"/>
      <c r="D93" s="58">
        <v>629125</v>
      </c>
    </row>
    <row r="94" spans="1:4" ht="19.5">
      <c r="A94" s="59" t="s">
        <v>168</v>
      </c>
      <c r="B94" s="20"/>
      <c r="C94" s="40"/>
      <c r="D94" s="58"/>
    </row>
    <row r="95" spans="1:4" ht="19.5">
      <c r="A95" s="59" t="s">
        <v>274</v>
      </c>
      <c r="B95" s="28" t="s">
        <v>270</v>
      </c>
      <c r="C95" s="40"/>
      <c r="D95" s="58">
        <v>526975</v>
      </c>
    </row>
    <row r="96" spans="1:4" ht="19.5">
      <c r="A96" s="59" t="s">
        <v>275</v>
      </c>
      <c r="B96" s="20"/>
      <c r="C96" s="40"/>
      <c r="D96" s="58"/>
    </row>
    <row r="97" spans="1:4" ht="19.5">
      <c r="A97" s="49" t="s">
        <v>78</v>
      </c>
      <c r="B97" s="21"/>
      <c r="C97" s="143"/>
      <c r="D97" s="61">
        <f>SUM(D91:D96)</f>
        <v>1267600</v>
      </c>
    </row>
    <row r="98" spans="1:4" ht="19.5">
      <c r="A98" s="52" t="s">
        <v>170</v>
      </c>
      <c r="B98" s="53"/>
      <c r="C98" s="60" t="s">
        <v>103</v>
      </c>
      <c r="D98" s="61">
        <f>D86+D97</f>
        <v>18716149.47</v>
      </c>
    </row>
    <row r="99" spans="1:4" ht="19.5">
      <c r="A99" s="197"/>
      <c r="B99" s="197"/>
      <c r="C99" s="197"/>
      <c r="D99" s="197"/>
    </row>
    <row r="100" spans="1:4" ht="19.5">
      <c r="A100" s="144"/>
      <c r="B100" s="45"/>
      <c r="C100" s="145"/>
      <c r="D100" s="47"/>
    </row>
  </sheetData>
  <sheetProtection/>
  <mergeCells count="4">
    <mergeCell ref="A1:D1"/>
    <mergeCell ref="A2:D2"/>
    <mergeCell ref="A3:D3"/>
    <mergeCell ref="A99:D99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3">
      <selection activeCell="C23" sqref="C23"/>
    </sheetView>
  </sheetViews>
  <sheetFormatPr defaultColWidth="9.140625" defaultRowHeight="15"/>
  <cols>
    <col min="1" max="1" width="9.00390625" style="15" customWidth="1"/>
    <col min="2" max="2" width="49.8515625" style="15" customWidth="1"/>
    <col min="3" max="6" width="15.00390625" style="15" customWidth="1"/>
    <col min="7" max="16384" width="9.00390625" style="15" customWidth="1"/>
  </cols>
  <sheetData>
    <row r="1" spans="1:6" ht="25.5">
      <c r="A1" s="62"/>
      <c r="B1" s="63"/>
      <c r="C1" s="63"/>
      <c r="D1" s="64"/>
      <c r="E1" s="64"/>
      <c r="F1" s="146" t="s">
        <v>28</v>
      </c>
    </row>
    <row r="2" spans="1:6" ht="25.5">
      <c r="A2" s="62"/>
      <c r="B2" s="63"/>
      <c r="C2" s="63"/>
      <c r="D2" s="64"/>
      <c r="E2" s="64"/>
      <c r="F2" s="62"/>
    </row>
    <row r="3" spans="1:6" ht="27.75">
      <c r="A3" s="198" t="s">
        <v>29</v>
      </c>
      <c r="B3" s="198"/>
      <c r="C3" s="198"/>
      <c r="D3" s="198"/>
      <c r="E3" s="198"/>
      <c r="F3" s="198"/>
    </row>
    <row r="4" spans="1:6" ht="27.75">
      <c r="A4" s="198" t="s">
        <v>30</v>
      </c>
      <c r="B4" s="198"/>
      <c r="C4" s="198"/>
      <c r="D4" s="198"/>
      <c r="E4" s="198"/>
      <c r="F4" s="198"/>
    </row>
    <row r="5" spans="1:6" ht="27.75">
      <c r="A5" s="198" t="s">
        <v>234</v>
      </c>
      <c r="B5" s="198"/>
      <c r="C5" s="198"/>
      <c r="D5" s="198"/>
      <c r="E5" s="198"/>
      <c r="F5" s="198"/>
    </row>
    <row r="6" spans="1:6" ht="25.5">
      <c r="A6" s="65" t="s">
        <v>31</v>
      </c>
      <c r="B6" s="65" t="s">
        <v>1</v>
      </c>
      <c r="C6" s="147" t="s">
        <v>32</v>
      </c>
      <c r="D6" s="66" t="s">
        <v>138</v>
      </c>
      <c r="E6" s="66" t="s">
        <v>139</v>
      </c>
      <c r="F6" s="65" t="s">
        <v>33</v>
      </c>
    </row>
    <row r="7" spans="1:6" ht="25.5">
      <c r="A7" s="67">
        <v>1</v>
      </c>
      <c r="B7" s="68" t="s">
        <v>34</v>
      </c>
      <c r="C7" s="69">
        <v>14919.7</v>
      </c>
      <c r="D7" s="148"/>
      <c r="E7" s="149"/>
      <c r="F7" s="70">
        <f aca="true" t="shared" si="0" ref="F7:F15">C7+D7-E7</f>
        <v>14919.7</v>
      </c>
    </row>
    <row r="8" spans="1:6" ht="25.5">
      <c r="A8" s="71">
        <v>2</v>
      </c>
      <c r="B8" s="72" t="s">
        <v>35</v>
      </c>
      <c r="C8" s="73">
        <v>17903.64</v>
      </c>
      <c r="D8" s="150"/>
      <c r="E8" s="151"/>
      <c r="F8" s="74">
        <f t="shared" si="0"/>
        <v>17903.64</v>
      </c>
    </row>
    <row r="9" spans="1:6" ht="25.5">
      <c r="A9" s="71">
        <v>3</v>
      </c>
      <c r="B9" s="72" t="s">
        <v>36</v>
      </c>
      <c r="C9" s="73">
        <v>780080.25</v>
      </c>
      <c r="D9" s="150">
        <v>30370</v>
      </c>
      <c r="E9" s="151">
        <v>90915</v>
      </c>
      <c r="F9" s="74">
        <f t="shared" si="0"/>
        <v>719535.25</v>
      </c>
    </row>
    <row r="10" spans="1:6" ht="25.5">
      <c r="A10" s="71">
        <v>4</v>
      </c>
      <c r="B10" s="72" t="s">
        <v>37</v>
      </c>
      <c r="C10" s="73">
        <v>18209.86</v>
      </c>
      <c r="D10" s="150">
        <v>19446.27</v>
      </c>
      <c r="E10" s="151">
        <v>18209.86</v>
      </c>
      <c r="F10" s="74">
        <f t="shared" si="0"/>
        <v>19446.270000000004</v>
      </c>
    </row>
    <row r="11" spans="1:6" ht="25.5">
      <c r="A11" s="71">
        <v>5</v>
      </c>
      <c r="B11" s="72" t="s">
        <v>38</v>
      </c>
      <c r="C11" s="73">
        <v>3.97</v>
      </c>
      <c r="D11" s="150">
        <v>11531.81</v>
      </c>
      <c r="E11" s="151"/>
      <c r="F11" s="74">
        <f t="shared" si="0"/>
        <v>11535.779999999999</v>
      </c>
    </row>
    <row r="12" spans="1:6" ht="25.5">
      <c r="A12" s="71">
        <v>6</v>
      </c>
      <c r="B12" s="72" t="s">
        <v>235</v>
      </c>
      <c r="C12" s="73">
        <f>'[1]เม.ย.'!F12</f>
        <v>0</v>
      </c>
      <c r="D12" s="150"/>
      <c r="E12" s="151"/>
      <c r="F12" s="74">
        <f t="shared" si="0"/>
        <v>0</v>
      </c>
    </row>
    <row r="13" spans="1:6" ht="25.5">
      <c r="A13" s="71">
        <v>7</v>
      </c>
      <c r="B13" s="72" t="s">
        <v>140</v>
      </c>
      <c r="C13" s="73">
        <f>'[1]เม.ย.'!F13</f>
        <v>5.22</v>
      </c>
      <c r="D13" s="150"/>
      <c r="E13" s="151"/>
      <c r="F13" s="74">
        <f t="shared" si="0"/>
        <v>5.22</v>
      </c>
    </row>
    <row r="14" spans="1:6" ht="25.5">
      <c r="A14" s="71">
        <v>8</v>
      </c>
      <c r="B14" s="72" t="s">
        <v>39</v>
      </c>
      <c r="C14" s="73">
        <f>'[1]เม.ย.'!F14</f>
        <v>12295</v>
      </c>
      <c r="D14" s="150">
        <v>12959</v>
      </c>
      <c r="E14" s="151">
        <v>12295</v>
      </c>
      <c r="F14" s="74">
        <f t="shared" si="0"/>
        <v>12959</v>
      </c>
    </row>
    <row r="15" spans="1:6" ht="25.5">
      <c r="A15" s="71"/>
      <c r="B15" s="217"/>
      <c r="C15" s="152">
        <f>'[1]เม.ย.'!F15</f>
        <v>0</v>
      </c>
      <c r="D15" s="153"/>
      <c r="E15" s="218"/>
      <c r="F15" s="219">
        <f t="shared" si="0"/>
        <v>0</v>
      </c>
    </row>
    <row r="16" spans="1:6" ht="26.25" thickBot="1">
      <c r="A16" s="199" t="s">
        <v>40</v>
      </c>
      <c r="B16" s="220"/>
      <c r="C16" s="154">
        <f>SUM(C7:C15)</f>
        <v>843417.6399999999</v>
      </c>
      <c r="D16" s="154">
        <f>SUM(D7:D15)</f>
        <v>74307.08</v>
      </c>
      <c r="E16" s="154">
        <f>SUM(E7:E15)</f>
        <v>121419.86</v>
      </c>
      <c r="F16" s="154">
        <f>SUM(F7:F15)</f>
        <v>796304.86</v>
      </c>
    </row>
    <row r="17" spans="1:6" ht="26.25" thickTop="1">
      <c r="A17" s="62"/>
      <c r="B17" s="63"/>
      <c r="C17" s="63"/>
      <c r="D17" s="64"/>
      <c r="E17" s="64"/>
      <c r="F17" s="63"/>
    </row>
  </sheetData>
  <sheetProtection/>
  <mergeCells count="4">
    <mergeCell ref="A3:F3"/>
    <mergeCell ref="A4:F4"/>
    <mergeCell ref="A5:F5"/>
    <mergeCell ref="A16:B16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0">
      <selection activeCell="B21" sqref="B21"/>
    </sheetView>
  </sheetViews>
  <sheetFormatPr defaultColWidth="9.140625" defaultRowHeight="15"/>
  <cols>
    <col min="1" max="1" width="9.140625" style="16" bestFit="1" customWidth="1"/>
    <col min="2" max="2" width="51.57421875" style="0" customWidth="1"/>
    <col min="3" max="3" width="17.57421875" style="0" customWidth="1"/>
    <col min="4" max="4" width="14.140625" style="0" customWidth="1"/>
    <col min="5" max="5" width="12.57421875" style="0" customWidth="1"/>
    <col min="6" max="6" width="13.8515625" style="0" customWidth="1"/>
    <col min="7" max="7" width="10.421875" style="0" customWidth="1"/>
  </cols>
  <sheetData>
    <row r="1" spans="1:7" ht="21">
      <c r="A1" s="75"/>
      <c r="B1" s="75"/>
      <c r="C1" s="75"/>
      <c r="D1" s="75"/>
      <c r="E1" s="75"/>
      <c r="F1" s="200" t="s">
        <v>171</v>
      </c>
      <c r="G1" s="200"/>
    </row>
    <row r="2" spans="1:7" ht="26.25">
      <c r="A2" s="201" t="s">
        <v>172</v>
      </c>
      <c r="B2" s="201"/>
      <c r="C2" s="201"/>
      <c r="D2" s="201"/>
      <c r="E2" s="201"/>
      <c r="F2" s="201"/>
      <c r="G2" s="201"/>
    </row>
    <row r="3" spans="1:7" ht="21">
      <c r="A3" s="192" t="s">
        <v>104</v>
      </c>
      <c r="B3" s="192"/>
      <c r="C3" s="192"/>
      <c r="D3" s="192"/>
      <c r="E3" s="192"/>
      <c r="F3" s="192"/>
      <c r="G3" s="192"/>
    </row>
    <row r="4" spans="1:7" ht="21">
      <c r="A4" s="193" t="s">
        <v>236</v>
      </c>
      <c r="B4" s="193"/>
      <c r="C4" s="193"/>
      <c r="D4" s="193"/>
      <c r="E4" s="193"/>
      <c r="F4" s="193"/>
      <c r="G4" s="193"/>
    </row>
    <row r="5" spans="1:7" ht="21">
      <c r="A5" s="89" t="s">
        <v>31</v>
      </c>
      <c r="B5" s="175" t="s">
        <v>1</v>
      </c>
      <c r="C5" s="89" t="s">
        <v>141</v>
      </c>
      <c r="D5" s="176" t="s">
        <v>73</v>
      </c>
      <c r="E5" s="89" t="s">
        <v>105</v>
      </c>
      <c r="F5" s="89" t="s">
        <v>106</v>
      </c>
      <c r="G5" s="155" t="s">
        <v>107</v>
      </c>
    </row>
    <row r="6" spans="1:7" ht="21">
      <c r="A6" s="90"/>
      <c r="B6" s="156"/>
      <c r="C6" s="157" t="s">
        <v>173</v>
      </c>
      <c r="D6" s="158"/>
      <c r="E6" s="114"/>
      <c r="F6" s="159"/>
      <c r="G6" s="160"/>
    </row>
    <row r="7" spans="1:7" ht="21">
      <c r="A7" s="78">
        <v>1</v>
      </c>
      <c r="B7" s="161" t="s">
        <v>174</v>
      </c>
      <c r="C7" s="129"/>
      <c r="D7" s="79"/>
      <c r="E7" s="80"/>
      <c r="F7" s="162">
        <f>C7+D7-E7</f>
        <v>0</v>
      </c>
      <c r="G7" s="221"/>
    </row>
    <row r="8" spans="1:7" ht="21">
      <c r="A8" s="78">
        <v>2</v>
      </c>
      <c r="B8" s="161" t="s">
        <v>175</v>
      </c>
      <c r="C8" s="80">
        <v>12335</v>
      </c>
      <c r="D8" s="79"/>
      <c r="E8" s="80">
        <v>12335</v>
      </c>
      <c r="F8" s="162">
        <f>C8+D8-E8</f>
        <v>0</v>
      </c>
      <c r="G8" s="222"/>
    </row>
    <row r="9" spans="1:7" ht="21">
      <c r="A9" s="78">
        <v>3</v>
      </c>
      <c r="B9" s="161" t="s">
        <v>176</v>
      </c>
      <c r="C9" s="80"/>
      <c r="D9" s="79"/>
      <c r="E9" s="80"/>
      <c r="F9" s="162">
        <f aca="true" t="shared" si="0" ref="F9:F20">C9+D9-E9</f>
        <v>0</v>
      </c>
      <c r="G9" s="222"/>
    </row>
    <row r="10" spans="1:7" ht="21">
      <c r="A10" s="78">
        <v>4</v>
      </c>
      <c r="B10" s="161" t="s">
        <v>177</v>
      </c>
      <c r="C10" s="80">
        <v>300</v>
      </c>
      <c r="D10" s="79">
        <v>1081100</v>
      </c>
      <c r="E10" s="80">
        <v>1081400</v>
      </c>
      <c r="F10" s="162">
        <f t="shared" si="0"/>
        <v>0</v>
      </c>
      <c r="G10" s="82"/>
    </row>
    <row r="11" spans="1:7" ht="21">
      <c r="A11" s="78">
        <v>5</v>
      </c>
      <c r="B11" s="161" t="s">
        <v>178</v>
      </c>
      <c r="C11" s="80"/>
      <c r="D11" s="79">
        <v>317600</v>
      </c>
      <c r="E11" s="80">
        <v>317600</v>
      </c>
      <c r="F11" s="162">
        <f t="shared" si="0"/>
        <v>0</v>
      </c>
      <c r="G11" s="82"/>
    </row>
    <row r="12" spans="1:7" ht="21">
      <c r="A12" s="78">
        <v>6</v>
      </c>
      <c r="B12" s="161" t="s">
        <v>179</v>
      </c>
      <c r="C12" s="80">
        <v>107770</v>
      </c>
      <c r="D12" s="79"/>
      <c r="E12" s="80">
        <v>107770</v>
      </c>
      <c r="F12" s="162">
        <f t="shared" si="0"/>
        <v>0</v>
      </c>
      <c r="G12" s="222"/>
    </row>
    <row r="13" spans="1:7" ht="21">
      <c r="A13" s="78">
        <v>7</v>
      </c>
      <c r="B13" s="161" t="s">
        <v>180</v>
      </c>
      <c r="C13" s="80">
        <v>158450</v>
      </c>
      <c r="D13" s="79"/>
      <c r="E13" s="80">
        <v>26570</v>
      </c>
      <c r="F13" s="162">
        <f t="shared" si="0"/>
        <v>131880</v>
      </c>
      <c r="G13" s="222"/>
    </row>
    <row r="14" spans="1:7" ht="21">
      <c r="A14" s="78">
        <v>8</v>
      </c>
      <c r="B14" s="161" t="s">
        <v>181</v>
      </c>
      <c r="C14" s="80"/>
      <c r="D14" s="79"/>
      <c r="E14" s="80"/>
      <c r="F14" s="162">
        <f t="shared" si="0"/>
        <v>0</v>
      </c>
      <c r="G14" s="222"/>
    </row>
    <row r="15" spans="1:7" ht="21">
      <c r="A15" s="78">
        <v>9</v>
      </c>
      <c r="B15" s="161" t="s">
        <v>182</v>
      </c>
      <c r="C15" s="80"/>
      <c r="D15" s="79"/>
      <c r="E15" s="80"/>
      <c r="F15" s="162">
        <f t="shared" si="0"/>
        <v>0</v>
      </c>
      <c r="G15" s="81"/>
    </row>
    <row r="16" spans="1:7" ht="21">
      <c r="A16" s="78">
        <v>10</v>
      </c>
      <c r="B16" s="161" t="s">
        <v>183</v>
      </c>
      <c r="C16" s="80"/>
      <c r="D16" s="79"/>
      <c r="E16" s="80"/>
      <c r="F16" s="162">
        <f t="shared" si="0"/>
        <v>0</v>
      </c>
      <c r="G16" s="81"/>
    </row>
    <row r="17" spans="1:7" ht="21">
      <c r="A17" s="78">
        <v>11</v>
      </c>
      <c r="B17" s="161" t="s">
        <v>184</v>
      </c>
      <c r="C17" s="80"/>
      <c r="D17" s="79"/>
      <c r="E17" s="80"/>
      <c r="F17" s="162">
        <f t="shared" si="0"/>
        <v>0</v>
      </c>
      <c r="G17" s="81"/>
    </row>
    <row r="18" spans="1:7" ht="21">
      <c r="A18" s="78">
        <v>12</v>
      </c>
      <c r="B18" s="161" t="s">
        <v>185</v>
      </c>
      <c r="C18" s="80"/>
      <c r="D18" s="79"/>
      <c r="E18" s="80"/>
      <c r="F18" s="162">
        <f t="shared" si="0"/>
        <v>0</v>
      </c>
      <c r="G18" s="81"/>
    </row>
    <row r="19" spans="1:7" ht="21">
      <c r="A19" s="78">
        <v>13</v>
      </c>
      <c r="B19" s="161" t="s">
        <v>237</v>
      </c>
      <c r="C19" s="80"/>
      <c r="D19" s="79">
        <v>629125</v>
      </c>
      <c r="E19" s="80">
        <v>629125</v>
      </c>
      <c r="F19" s="162">
        <f t="shared" si="0"/>
        <v>0</v>
      </c>
      <c r="G19" s="81"/>
    </row>
    <row r="20" spans="1:7" ht="21">
      <c r="A20" s="78">
        <v>14</v>
      </c>
      <c r="B20" s="161" t="s">
        <v>238</v>
      </c>
      <c r="C20" s="80"/>
      <c r="D20" s="79"/>
      <c r="E20" s="80"/>
      <c r="F20" s="162">
        <f t="shared" si="0"/>
        <v>0</v>
      </c>
      <c r="G20" s="81"/>
    </row>
    <row r="21" spans="1:7" ht="21">
      <c r="A21" s="78"/>
      <c r="B21" s="106"/>
      <c r="C21" s="80"/>
      <c r="D21" s="79"/>
      <c r="E21" s="80"/>
      <c r="F21" s="162"/>
      <c r="G21" s="83"/>
    </row>
    <row r="22" spans="1:7" ht="21.75" thickBot="1">
      <c r="A22" s="84"/>
      <c r="B22" s="163" t="s">
        <v>78</v>
      </c>
      <c r="C22" s="164">
        <f>SUM(C7:C21)</f>
        <v>278855</v>
      </c>
      <c r="D22" s="165">
        <f>SUM(D7:D21)</f>
        <v>2027825</v>
      </c>
      <c r="E22" s="85">
        <f>SUM(E7:E21)</f>
        <v>2174800</v>
      </c>
      <c r="F22" s="85">
        <f>SUM(F7:F21)</f>
        <v>131880</v>
      </c>
      <c r="G22" s="166"/>
    </row>
    <row r="23" spans="1:7" ht="19.5" thickTop="1">
      <c r="A23" s="86"/>
      <c r="B23" s="87"/>
      <c r="C23" s="87"/>
      <c r="D23" s="87"/>
      <c r="E23" s="87"/>
      <c r="F23" s="87"/>
      <c r="G23" s="75"/>
    </row>
  </sheetData>
  <sheetProtection/>
  <mergeCells count="4">
    <mergeCell ref="F1:G1"/>
    <mergeCell ref="A2:G2"/>
    <mergeCell ref="A3:G3"/>
    <mergeCell ref="A4:G4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15">
      <selection activeCell="D14" sqref="D14"/>
    </sheetView>
  </sheetViews>
  <sheetFormatPr defaultColWidth="9.140625" defaultRowHeight="15"/>
  <cols>
    <col min="1" max="1" width="13.140625" style="0" customWidth="1"/>
    <col min="2" max="2" width="14.140625" style="0" customWidth="1"/>
    <col min="3" max="3" width="30.57421875" style="0" customWidth="1"/>
    <col min="4" max="4" width="13.57421875" style="0" customWidth="1"/>
    <col min="5" max="5" width="17.421875" style="0" bestFit="1" customWidth="1"/>
    <col min="7" max="7" width="12.7109375" style="0" customWidth="1"/>
  </cols>
  <sheetData>
    <row r="1" spans="1:7" ht="21">
      <c r="A1" s="192" t="s">
        <v>41</v>
      </c>
      <c r="B1" s="192"/>
      <c r="C1" s="192"/>
      <c r="D1" s="192"/>
      <c r="E1" s="192"/>
      <c r="F1" s="192"/>
      <c r="G1" s="192"/>
    </row>
    <row r="2" spans="1:7" ht="21">
      <c r="A2" s="192" t="s">
        <v>276</v>
      </c>
      <c r="B2" s="192"/>
      <c r="C2" s="192"/>
      <c r="D2" s="192"/>
      <c r="E2" s="192"/>
      <c r="F2" s="192"/>
      <c r="G2" s="192"/>
    </row>
    <row r="3" spans="1:7" ht="21">
      <c r="A3" s="192" t="s">
        <v>277</v>
      </c>
      <c r="B3" s="192"/>
      <c r="C3" s="192"/>
      <c r="D3" s="192"/>
      <c r="E3" s="192"/>
      <c r="F3" s="192"/>
      <c r="G3" s="192"/>
    </row>
    <row r="4" spans="1:7" ht="21">
      <c r="A4" s="116"/>
      <c r="B4" s="116"/>
      <c r="C4" s="116"/>
      <c r="D4" s="116"/>
      <c r="E4" s="116"/>
      <c r="F4" s="116"/>
      <c r="G4" s="116"/>
    </row>
    <row r="5" spans="1:7" ht="21">
      <c r="A5" s="208" t="s">
        <v>42</v>
      </c>
      <c r="B5" s="209"/>
      <c r="C5" s="209"/>
      <c r="D5" s="210"/>
      <c r="E5" s="205" t="s">
        <v>1</v>
      </c>
      <c r="F5" s="89"/>
      <c r="G5" s="76" t="s">
        <v>43</v>
      </c>
    </row>
    <row r="6" spans="1:7" ht="21">
      <c r="A6" s="109" t="s">
        <v>44</v>
      </c>
      <c r="B6" s="89" t="s">
        <v>186</v>
      </c>
      <c r="C6" s="211" t="s">
        <v>187</v>
      </c>
      <c r="D6" s="89" t="s">
        <v>45</v>
      </c>
      <c r="E6" s="206"/>
      <c r="F6" s="77" t="s">
        <v>46</v>
      </c>
      <c r="G6" s="77" t="s">
        <v>45</v>
      </c>
    </row>
    <row r="7" spans="1:7" ht="21">
      <c r="A7" s="109" t="s">
        <v>6</v>
      </c>
      <c r="B7" s="77" t="s">
        <v>188</v>
      </c>
      <c r="C7" s="212"/>
      <c r="D7" s="77" t="s">
        <v>6</v>
      </c>
      <c r="E7" s="206"/>
      <c r="F7" s="77" t="s">
        <v>5</v>
      </c>
      <c r="G7" s="77" t="s">
        <v>6</v>
      </c>
    </row>
    <row r="8" spans="1:7" ht="21">
      <c r="A8" s="111"/>
      <c r="B8" s="90"/>
      <c r="C8" s="213"/>
      <c r="D8" s="90"/>
      <c r="E8" s="207"/>
      <c r="F8" s="90"/>
      <c r="G8" s="90"/>
    </row>
    <row r="9" spans="1:7" ht="21">
      <c r="A9" s="92"/>
      <c r="B9" s="92"/>
      <c r="C9" s="92"/>
      <c r="D9" s="80">
        <v>60690429.27</v>
      </c>
      <c r="E9" s="167" t="s">
        <v>47</v>
      </c>
      <c r="F9" s="96"/>
      <c r="G9" s="94">
        <v>57679592.07</v>
      </c>
    </row>
    <row r="10" spans="1:7" ht="21">
      <c r="A10" s="92"/>
      <c r="B10" s="92"/>
      <c r="C10" s="92"/>
      <c r="D10" s="93"/>
      <c r="E10" s="168" t="s">
        <v>48</v>
      </c>
      <c r="F10" s="96"/>
      <c r="G10" s="93"/>
    </row>
    <row r="11" spans="1:7" ht="21">
      <c r="A11" s="80">
        <v>785000</v>
      </c>
      <c r="B11" s="80"/>
      <c r="C11" s="80">
        <f>A11+B11</f>
        <v>785000</v>
      </c>
      <c r="D11" s="94">
        <v>738728</v>
      </c>
      <c r="E11" s="161" t="s">
        <v>49</v>
      </c>
      <c r="F11" s="96" t="s">
        <v>189</v>
      </c>
      <c r="G11" s="94">
        <v>15847</v>
      </c>
    </row>
    <row r="12" spans="1:7" ht="21">
      <c r="A12" s="80">
        <v>564000</v>
      </c>
      <c r="B12" s="80"/>
      <c r="C12" s="80">
        <f>A12+B12</f>
        <v>564000</v>
      </c>
      <c r="D12" s="80">
        <v>1031041</v>
      </c>
      <c r="E12" s="161" t="s">
        <v>50</v>
      </c>
      <c r="F12" s="96" t="s">
        <v>190</v>
      </c>
      <c r="G12" s="94">
        <v>550679</v>
      </c>
    </row>
    <row r="13" spans="1:7" ht="21">
      <c r="A13" s="80">
        <v>550500</v>
      </c>
      <c r="B13" s="80"/>
      <c r="C13" s="80">
        <f>A13+B13</f>
        <v>550500</v>
      </c>
      <c r="D13" s="97">
        <v>432585.64</v>
      </c>
      <c r="E13" s="161" t="s">
        <v>51</v>
      </c>
      <c r="F13" s="96" t="s">
        <v>191</v>
      </c>
      <c r="G13" s="94"/>
    </row>
    <row r="14" spans="1:7" ht="21">
      <c r="A14" s="80">
        <v>419000</v>
      </c>
      <c r="B14" s="80"/>
      <c r="C14" s="80">
        <f>A14+B14</f>
        <v>419000</v>
      </c>
      <c r="D14" s="97">
        <v>119150</v>
      </c>
      <c r="E14" s="161" t="s">
        <v>52</v>
      </c>
      <c r="F14" s="96" t="s">
        <v>192</v>
      </c>
      <c r="G14" s="94">
        <v>3500</v>
      </c>
    </row>
    <row r="15" spans="1:7" ht="21">
      <c r="A15" s="98">
        <v>21936000</v>
      </c>
      <c r="B15" s="98"/>
      <c r="C15" s="80">
        <f>A15+B15</f>
        <v>21936000</v>
      </c>
      <c r="D15" s="99">
        <v>15971467.68</v>
      </c>
      <c r="E15" s="169" t="s">
        <v>53</v>
      </c>
      <c r="F15" s="101" t="s">
        <v>193</v>
      </c>
      <c r="G15" s="94">
        <v>2490838.71</v>
      </c>
    </row>
    <row r="16" spans="1:7" ht="21">
      <c r="A16" s="98">
        <v>19060000</v>
      </c>
      <c r="B16" s="98"/>
      <c r="C16" s="80">
        <f>A16+B16</f>
        <v>19060000</v>
      </c>
      <c r="D16" s="97">
        <v>15233461</v>
      </c>
      <c r="E16" s="161" t="s">
        <v>54</v>
      </c>
      <c r="F16" s="96" t="s">
        <v>194</v>
      </c>
      <c r="G16" s="94"/>
    </row>
    <row r="17" spans="1:7" ht="21">
      <c r="A17" s="98"/>
      <c r="B17" s="230"/>
      <c r="C17" s="80"/>
      <c r="D17" s="170">
        <v>1373867.33</v>
      </c>
      <c r="E17" s="161" t="s">
        <v>55</v>
      </c>
      <c r="F17" s="104">
        <v>215999</v>
      </c>
      <c r="G17" s="94">
        <v>74307.08</v>
      </c>
    </row>
    <row r="18" spans="1:7" ht="21">
      <c r="A18" s="92"/>
      <c r="B18" s="106"/>
      <c r="C18" s="92"/>
      <c r="D18" s="170">
        <v>20978041.47</v>
      </c>
      <c r="E18" s="161" t="s">
        <v>16</v>
      </c>
      <c r="F18" s="96" t="s">
        <v>195</v>
      </c>
      <c r="G18" s="94">
        <v>2027825</v>
      </c>
    </row>
    <row r="19" spans="1:7" ht="21">
      <c r="A19" s="92"/>
      <c r="B19" s="106"/>
      <c r="C19" s="92"/>
      <c r="D19" s="170"/>
      <c r="E19" s="161" t="s">
        <v>26</v>
      </c>
      <c r="F19" s="104">
        <v>211000</v>
      </c>
      <c r="G19" s="94"/>
    </row>
    <row r="20" spans="1:7" ht="21">
      <c r="A20" s="92"/>
      <c r="B20" s="106"/>
      <c r="C20" s="92"/>
      <c r="D20" s="170"/>
      <c r="E20" s="161" t="s">
        <v>56</v>
      </c>
      <c r="F20" s="104">
        <v>212000</v>
      </c>
      <c r="G20" s="94"/>
    </row>
    <row r="21" spans="1:7" ht="21">
      <c r="A21" s="92"/>
      <c r="B21" s="106"/>
      <c r="C21" s="92"/>
      <c r="D21" s="171">
        <v>4410150.68</v>
      </c>
      <c r="E21" s="161" t="s">
        <v>12</v>
      </c>
      <c r="F21" s="78">
        <v>113700</v>
      </c>
      <c r="G21" s="94">
        <v>1400300</v>
      </c>
    </row>
    <row r="22" spans="1:7" ht="21">
      <c r="A22" s="92"/>
      <c r="B22" s="106"/>
      <c r="C22" s="92"/>
      <c r="D22" s="171">
        <v>283888</v>
      </c>
      <c r="E22" s="161" t="s">
        <v>13</v>
      </c>
      <c r="F22" s="96" t="s">
        <v>147</v>
      </c>
      <c r="G22" s="94">
        <v>9700</v>
      </c>
    </row>
    <row r="23" spans="1:7" ht="21">
      <c r="A23" s="92"/>
      <c r="B23" s="106"/>
      <c r="C23" s="92"/>
      <c r="D23" s="172"/>
      <c r="E23" s="161" t="s">
        <v>57</v>
      </c>
      <c r="F23" s="78">
        <v>214000</v>
      </c>
      <c r="G23" s="94"/>
    </row>
    <row r="24" spans="1:7" ht="21">
      <c r="A24" s="92"/>
      <c r="B24" s="106"/>
      <c r="C24" s="92"/>
      <c r="D24" s="172">
        <v>3000</v>
      </c>
      <c r="E24" s="161" t="s">
        <v>196</v>
      </c>
      <c r="F24" s="78">
        <v>113301</v>
      </c>
      <c r="G24" s="94">
        <v>3000</v>
      </c>
    </row>
    <row r="25" spans="1:7" ht="21">
      <c r="A25" s="92"/>
      <c r="B25" s="106"/>
      <c r="C25" s="92"/>
      <c r="D25" s="172">
        <v>532</v>
      </c>
      <c r="E25" s="161" t="s">
        <v>58</v>
      </c>
      <c r="F25" s="96" t="s">
        <v>197</v>
      </c>
      <c r="G25" s="94"/>
    </row>
    <row r="26" spans="1:7" ht="21">
      <c r="A26" s="92"/>
      <c r="B26" s="106"/>
      <c r="C26" s="92"/>
      <c r="D26" s="172">
        <v>100</v>
      </c>
      <c r="E26" s="161" t="s">
        <v>198</v>
      </c>
      <c r="F26" s="96" t="s">
        <v>199</v>
      </c>
      <c r="G26" s="94"/>
    </row>
    <row r="27" spans="1:7" ht="21">
      <c r="A27" s="92"/>
      <c r="B27" s="106"/>
      <c r="C27" s="92"/>
      <c r="D27" s="172">
        <v>874049.68</v>
      </c>
      <c r="E27" s="161" t="s">
        <v>8</v>
      </c>
      <c r="F27" s="78">
        <v>310000</v>
      </c>
      <c r="G27" s="94">
        <v>3444</v>
      </c>
    </row>
    <row r="28" spans="1:7" ht="21">
      <c r="A28" s="92"/>
      <c r="B28" s="106"/>
      <c r="C28" s="92"/>
      <c r="D28" s="172">
        <v>46650</v>
      </c>
      <c r="E28" s="161" t="s">
        <v>200</v>
      </c>
      <c r="F28" s="92"/>
      <c r="G28" s="94"/>
    </row>
    <row r="29" spans="1:7" ht="21">
      <c r="A29" s="92"/>
      <c r="B29" s="106"/>
      <c r="C29" s="92"/>
      <c r="D29" s="172">
        <v>841.03</v>
      </c>
      <c r="E29" s="173" t="s">
        <v>201</v>
      </c>
      <c r="F29" s="92"/>
      <c r="G29" s="94"/>
    </row>
    <row r="30" spans="1:7" ht="21">
      <c r="A30" s="92"/>
      <c r="B30" s="106"/>
      <c r="C30" s="92"/>
      <c r="D30" s="172">
        <v>1643000</v>
      </c>
      <c r="E30" s="161" t="s">
        <v>202</v>
      </c>
      <c r="F30" s="92"/>
      <c r="G30" s="94">
        <v>200000</v>
      </c>
    </row>
    <row r="31" spans="1:7" ht="21">
      <c r="A31" s="92"/>
      <c r="B31" s="106"/>
      <c r="C31" s="92"/>
      <c r="D31" s="172"/>
      <c r="E31" s="161"/>
      <c r="F31" s="92"/>
      <c r="G31" s="97"/>
    </row>
    <row r="32" spans="1:7" ht="21">
      <c r="A32" s="92"/>
      <c r="B32" s="106"/>
      <c r="C32" s="92"/>
      <c r="D32" s="172"/>
      <c r="E32" s="161"/>
      <c r="F32" s="92"/>
      <c r="G32" s="97"/>
    </row>
    <row r="33" spans="1:7" ht="21">
      <c r="A33" s="92"/>
      <c r="B33" s="106"/>
      <c r="C33" s="92"/>
      <c r="D33" s="172"/>
      <c r="E33" s="161"/>
      <c r="F33" s="92"/>
      <c r="G33" s="97"/>
    </row>
    <row r="34" spans="1:7" ht="21">
      <c r="A34" s="92"/>
      <c r="B34" s="106"/>
      <c r="C34" s="92"/>
      <c r="D34" s="172"/>
      <c r="E34" s="161"/>
      <c r="F34" s="92"/>
      <c r="G34" s="97"/>
    </row>
    <row r="35" spans="1:7" ht="21">
      <c r="A35" s="92"/>
      <c r="B35" s="106"/>
      <c r="C35" s="92"/>
      <c r="D35" s="172"/>
      <c r="E35" s="161"/>
      <c r="F35" s="92"/>
      <c r="G35" s="97"/>
    </row>
    <row r="36" spans="1:7" ht="21">
      <c r="A36" s="92"/>
      <c r="B36" s="106"/>
      <c r="C36" s="92"/>
      <c r="D36" s="172"/>
      <c r="E36" s="161"/>
      <c r="F36" s="92"/>
      <c r="G36" s="97"/>
    </row>
    <row r="37" spans="1:7" ht="21">
      <c r="A37" s="92"/>
      <c r="B37" s="106"/>
      <c r="C37" s="92"/>
      <c r="D37" s="172"/>
      <c r="E37" s="161"/>
      <c r="F37" s="92"/>
      <c r="G37" s="97"/>
    </row>
    <row r="38" spans="1:7" ht="21">
      <c r="A38" s="92"/>
      <c r="B38" s="106"/>
      <c r="C38" s="92"/>
      <c r="D38" s="172"/>
      <c r="E38" s="161"/>
      <c r="F38" s="92"/>
      <c r="G38" s="97"/>
    </row>
    <row r="39" spans="1:7" ht="21">
      <c r="A39" s="92"/>
      <c r="B39" s="106"/>
      <c r="C39" s="92"/>
      <c r="D39" s="172"/>
      <c r="E39" s="161"/>
      <c r="F39" s="92"/>
      <c r="G39" s="97"/>
    </row>
    <row r="40" spans="1:7" ht="21">
      <c r="A40" s="92"/>
      <c r="B40" s="106"/>
      <c r="C40" s="92"/>
      <c r="D40" s="172"/>
      <c r="E40" s="161"/>
      <c r="F40" s="92"/>
      <c r="G40" s="97"/>
    </row>
    <row r="41" spans="1:7" ht="21">
      <c r="A41" s="92"/>
      <c r="B41" s="106"/>
      <c r="C41" s="92"/>
      <c r="D41" s="172"/>
      <c r="E41" s="161"/>
      <c r="F41" s="92"/>
      <c r="G41" s="97"/>
    </row>
    <row r="42" spans="1:7" ht="21">
      <c r="A42" s="92"/>
      <c r="B42" s="106"/>
      <c r="C42" s="92"/>
      <c r="D42" s="172"/>
      <c r="E42" s="161"/>
      <c r="F42" s="92"/>
      <c r="G42" s="97"/>
    </row>
    <row r="43" spans="1:7" ht="21">
      <c r="A43" s="92"/>
      <c r="B43" s="106"/>
      <c r="C43" s="92"/>
      <c r="D43" s="172"/>
      <c r="E43" s="161"/>
      <c r="F43" s="92"/>
      <c r="G43" s="97"/>
    </row>
    <row r="44" spans="1:7" ht="21">
      <c r="A44" s="92"/>
      <c r="B44" s="106"/>
      <c r="C44" s="92"/>
      <c r="D44" s="172"/>
      <c r="E44" s="161"/>
      <c r="F44" s="92"/>
      <c r="G44" s="97"/>
    </row>
    <row r="45" spans="1:7" ht="21">
      <c r="A45" s="92"/>
      <c r="B45" s="106"/>
      <c r="C45" s="92"/>
      <c r="D45" s="172"/>
      <c r="E45" s="161"/>
      <c r="F45" s="92"/>
      <c r="G45" s="97"/>
    </row>
    <row r="46" spans="1:7" ht="21">
      <c r="A46" s="92"/>
      <c r="B46" s="106"/>
      <c r="C46" s="92"/>
      <c r="D46" s="172"/>
      <c r="E46" s="161"/>
      <c r="F46" s="92"/>
      <c r="G46" s="97"/>
    </row>
    <row r="47" spans="1:7" ht="21">
      <c r="A47" s="92"/>
      <c r="B47" s="106"/>
      <c r="C47" s="92"/>
      <c r="D47" s="172"/>
      <c r="E47" s="161"/>
      <c r="F47" s="92"/>
      <c r="G47" s="97"/>
    </row>
    <row r="48" spans="1:7" ht="21">
      <c r="A48" s="92"/>
      <c r="B48" s="106"/>
      <c r="C48" s="92"/>
      <c r="D48" s="172"/>
      <c r="E48" s="161"/>
      <c r="F48" s="92"/>
      <c r="G48" s="97"/>
    </row>
    <row r="49" spans="1:7" ht="21">
      <c r="A49" s="92"/>
      <c r="B49" s="106"/>
      <c r="C49" s="92"/>
      <c r="D49" s="172"/>
      <c r="E49" s="161"/>
      <c r="F49" s="92"/>
      <c r="G49" s="97"/>
    </row>
    <row r="50" spans="1:7" ht="21">
      <c r="A50" s="92"/>
      <c r="B50" s="106"/>
      <c r="C50" s="92"/>
      <c r="D50" s="172"/>
      <c r="E50" s="161"/>
      <c r="F50" s="92"/>
      <c r="G50" s="97"/>
    </row>
    <row r="51" spans="1:7" ht="21">
      <c r="A51" s="92"/>
      <c r="B51" s="106"/>
      <c r="C51" s="92"/>
      <c r="D51" s="172"/>
      <c r="E51" s="161"/>
      <c r="F51" s="92"/>
      <c r="G51" s="97"/>
    </row>
    <row r="52" spans="1:7" ht="21">
      <c r="A52" s="92"/>
      <c r="B52" s="106"/>
      <c r="C52" s="92"/>
      <c r="D52" s="172"/>
      <c r="E52" s="161"/>
      <c r="F52" s="92"/>
      <c r="G52" s="97"/>
    </row>
    <row r="53" spans="1:7" ht="21">
      <c r="A53" s="92"/>
      <c r="B53" s="106"/>
      <c r="C53" s="92"/>
      <c r="D53" s="172"/>
      <c r="E53" s="161"/>
      <c r="F53" s="92"/>
      <c r="G53" s="97"/>
    </row>
    <row r="54" spans="1:7" ht="21.75" thickBot="1">
      <c r="A54" s="231">
        <f>SUM(A10:A53)</f>
        <v>43314500</v>
      </c>
      <c r="B54" s="231">
        <f>SUM(B10:B53)</f>
        <v>0</v>
      </c>
      <c r="C54" s="231">
        <f>SUM(C10:C53)</f>
        <v>43314500</v>
      </c>
      <c r="D54" s="231">
        <f>SUM(D10:D53)</f>
        <v>63140553.51</v>
      </c>
      <c r="E54" s="232" t="s">
        <v>59</v>
      </c>
      <c r="F54" s="233"/>
      <c r="G54" s="174">
        <f>SUM(G11:G53)</f>
        <v>6779440.79</v>
      </c>
    </row>
    <row r="55" spans="1:7" ht="21.75" thickTop="1">
      <c r="A55" s="100"/>
      <c r="B55" s="100"/>
      <c r="C55" s="100"/>
      <c r="D55" s="103"/>
      <c r="E55" s="107"/>
      <c r="F55" s="108"/>
      <c r="G55" s="103"/>
    </row>
    <row r="56" spans="1:7" ht="21">
      <c r="A56" s="100"/>
      <c r="B56" s="100"/>
      <c r="C56" s="100"/>
      <c r="D56" s="103"/>
      <c r="E56" s="107"/>
      <c r="F56" s="108"/>
      <c r="G56" s="103"/>
    </row>
    <row r="57" spans="1:7" ht="21">
      <c r="A57" s="100"/>
      <c r="B57" s="100"/>
      <c r="C57" s="100"/>
      <c r="D57" s="103"/>
      <c r="E57" s="107"/>
      <c r="F57" s="108"/>
      <c r="G57" s="103"/>
    </row>
    <row r="58" spans="1:7" ht="21">
      <c r="A58" s="100"/>
      <c r="B58" s="100"/>
      <c r="C58" s="100"/>
      <c r="D58" s="103"/>
      <c r="E58" s="107"/>
      <c r="F58" s="108"/>
      <c r="G58" s="103"/>
    </row>
    <row r="59" spans="1:7" ht="21">
      <c r="A59" s="100"/>
      <c r="B59" s="100"/>
      <c r="C59" s="100"/>
      <c r="D59" s="103"/>
      <c r="E59" s="107"/>
      <c r="F59" s="108"/>
      <c r="G59" s="103"/>
    </row>
    <row r="60" spans="1:7" ht="21">
      <c r="A60" s="100"/>
      <c r="B60" s="100"/>
      <c r="C60" s="100"/>
      <c r="D60" s="103"/>
      <c r="E60" s="107"/>
      <c r="F60" s="108"/>
      <c r="G60" s="103"/>
    </row>
    <row r="61" spans="1:7" ht="21">
      <c r="A61" s="100"/>
      <c r="B61" s="100"/>
      <c r="C61" s="100"/>
      <c r="D61" s="103"/>
      <c r="E61" s="107" t="s">
        <v>60</v>
      </c>
      <c r="F61" s="108"/>
      <c r="G61" s="103"/>
    </row>
    <row r="62" spans="1:7" ht="21">
      <c r="A62" s="202" t="s">
        <v>42</v>
      </c>
      <c r="B62" s="203"/>
      <c r="C62" s="203"/>
      <c r="D62" s="204"/>
      <c r="E62" s="205" t="s">
        <v>1</v>
      </c>
      <c r="F62" s="89"/>
      <c r="G62" s="89" t="s">
        <v>43</v>
      </c>
    </row>
    <row r="63" spans="1:7" ht="21">
      <c r="A63" s="177" t="s">
        <v>44</v>
      </c>
      <c r="B63" s="89" t="s">
        <v>186</v>
      </c>
      <c r="C63" s="205" t="s">
        <v>187</v>
      </c>
      <c r="D63" s="89" t="s">
        <v>45</v>
      </c>
      <c r="E63" s="206"/>
      <c r="F63" s="89" t="s">
        <v>46</v>
      </c>
      <c r="G63" s="176" t="s">
        <v>45</v>
      </c>
    </row>
    <row r="64" spans="1:7" ht="21">
      <c r="A64" s="109" t="s">
        <v>6</v>
      </c>
      <c r="B64" s="77" t="s">
        <v>188</v>
      </c>
      <c r="C64" s="206"/>
      <c r="D64" s="77" t="s">
        <v>6</v>
      </c>
      <c r="E64" s="206"/>
      <c r="F64" s="77" t="s">
        <v>5</v>
      </c>
      <c r="G64" s="110" t="s">
        <v>6</v>
      </c>
    </row>
    <row r="65" spans="1:7" ht="21">
      <c r="A65" s="111"/>
      <c r="B65" s="90"/>
      <c r="C65" s="207"/>
      <c r="D65" s="90"/>
      <c r="E65" s="207"/>
      <c r="F65" s="90"/>
      <c r="G65" s="112"/>
    </row>
    <row r="66" spans="1:7" ht="21">
      <c r="A66" s="91"/>
      <c r="B66" s="106"/>
      <c r="C66" s="91"/>
      <c r="D66" s="178"/>
      <c r="E66" s="88" t="s">
        <v>61</v>
      </c>
      <c r="F66" s="92"/>
      <c r="G66" s="179"/>
    </row>
    <row r="67" spans="1:7" ht="21">
      <c r="A67" s="94">
        <v>14888020</v>
      </c>
      <c r="B67" s="180"/>
      <c r="C67" s="94">
        <v>14888020</v>
      </c>
      <c r="D67" s="97">
        <v>7685356.57</v>
      </c>
      <c r="E67" s="87" t="s">
        <v>203</v>
      </c>
      <c r="F67" s="96" t="s">
        <v>204</v>
      </c>
      <c r="G67" s="97">
        <v>865729.75</v>
      </c>
    </row>
    <row r="68" spans="1:7" ht="21">
      <c r="A68" s="94">
        <v>1886000</v>
      </c>
      <c r="B68" s="79"/>
      <c r="C68" s="94">
        <v>1886000</v>
      </c>
      <c r="D68" s="94">
        <v>708253</v>
      </c>
      <c r="E68" s="87" t="s">
        <v>205</v>
      </c>
      <c r="F68" s="96" t="s">
        <v>206</v>
      </c>
      <c r="G68" s="94">
        <v>67130</v>
      </c>
    </row>
    <row r="69" spans="1:7" ht="21">
      <c r="A69" s="94">
        <v>8227190</v>
      </c>
      <c r="B69" s="79"/>
      <c r="C69" s="94">
        <v>8227190</v>
      </c>
      <c r="D69" s="94">
        <v>6250866.59</v>
      </c>
      <c r="E69" s="87" t="s">
        <v>207</v>
      </c>
      <c r="F69" s="96" t="s">
        <v>208</v>
      </c>
      <c r="G69" s="94">
        <v>151393.69</v>
      </c>
    </row>
    <row r="70" spans="1:7" ht="21">
      <c r="A70" s="94">
        <v>2577000</v>
      </c>
      <c r="B70" s="181"/>
      <c r="C70" s="94">
        <v>2577000</v>
      </c>
      <c r="D70" s="80">
        <v>1068837.4</v>
      </c>
      <c r="E70" s="87" t="s">
        <v>209</v>
      </c>
      <c r="F70" s="96" t="s">
        <v>210</v>
      </c>
      <c r="G70" s="80">
        <v>338929.6</v>
      </c>
    </row>
    <row r="71" spans="1:7" ht="21">
      <c r="A71" s="94">
        <v>810000</v>
      </c>
      <c r="B71" s="182"/>
      <c r="C71" s="94">
        <v>810000</v>
      </c>
      <c r="D71" s="97">
        <v>447239</v>
      </c>
      <c r="E71" s="87" t="s">
        <v>211</v>
      </c>
      <c r="F71" s="96" t="s">
        <v>212</v>
      </c>
      <c r="G71" s="97">
        <v>40210</v>
      </c>
    </row>
    <row r="72" spans="1:7" ht="21">
      <c r="A72" s="94">
        <v>8322215</v>
      </c>
      <c r="B72" s="181"/>
      <c r="C72" s="94">
        <v>8322215</v>
      </c>
      <c r="D72" s="97">
        <v>2964583.25</v>
      </c>
      <c r="E72" s="87" t="s">
        <v>213</v>
      </c>
      <c r="F72" s="96" t="s">
        <v>214</v>
      </c>
      <c r="G72" s="97">
        <v>376229</v>
      </c>
    </row>
    <row r="73" spans="1:7" ht="21">
      <c r="A73" s="94">
        <v>120000</v>
      </c>
      <c r="B73" s="181"/>
      <c r="C73" s="94">
        <v>120000</v>
      </c>
      <c r="D73" s="97">
        <v>41000</v>
      </c>
      <c r="E73" s="87" t="s">
        <v>215</v>
      </c>
      <c r="F73" s="96" t="s">
        <v>216</v>
      </c>
      <c r="G73" s="97"/>
    </row>
    <row r="74" spans="1:7" ht="21">
      <c r="A74" s="94">
        <v>559500</v>
      </c>
      <c r="B74" s="182"/>
      <c r="C74" s="94">
        <v>559500</v>
      </c>
      <c r="D74" s="97">
        <v>359853</v>
      </c>
      <c r="E74" s="87" t="s">
        <v>217</v>
      </c>
      <c r="F74" s="96" t="s">
        <v>218</v>
      </c>
      <c r="G74" s="97"/>
    </row>
    <row r="75" spans="1:7" ht="21">
      <c r="A75" s="94">
        <v>3082800</v>
      </c>
      <c r="B75" s="181"/>
      <c r="C75" s="94">
        <v>3082800</v>
      </c>
      <c r="D75" s="97">
        <v>1139631.03</v>
      </c>
      <c r="E75" s="87" t="s">
        <v>219</v>
      </c>
      <c r="F75" s="96" t="s">
        <v>220</v>
      </c>
      <c r="G75" s="97">
        <v>81305</v>
      </c>
    </row>
    <row r="76" spans="1:7" ht="21">
      <c r="A76" s="94">
        <v>70000</v>
      </c>
      <c r="B76" s="183"/>
      <c r="C76" s="94">
        <v>70000</v>
      </c>
      <c r="D76" s="97">
        <v>37572.42</v>
      </c>
      <c r="E76" s="87" t="s">
        <v>221</v>
      </c>
      <c r="F76" s="96" t="s">
        <v>222</v>
      </c>
      <c r="G76" s="97">
        <v>1158</v>
      </c>
    </row>
    <row r="77" spans="1:7" ht="21">
      <c r="A77" s="94">
        <v>2471775</v>
      </c>
      <c r="B77" s="184"/>
      <c r="C77" s="94">
        <v>2471775</v>
      </c>
      <c r="D77" s="97">
        <v>600655</v>
      </c>
      <c r="E77" s="87" t="s">
        <v>223</v>
      </c>
      <c r="F77" s="96" t="s">
        <v>224</v>
      </c>
      <c r="G77" s="97">
        <v>20295</v>
      </c>
    </row>
    <row r="78" spans="1:7" ht="21">
      <c r="A78" s="92"/>
      <c r="B78" s="95"/>
      <c r="C78" s="92"/>
      <c r="D78" s="80">
        <v>7092600</v>
      </c>
      <c r="E78" s="87" t="s">
        <v>12</v>
      </c>
      <c r="F78" s="96" t="s">
        <v>225</v>
      </c>
      <c r="G78" s="80">
        <v>1689695</v>
      </c>
    </row>
    <row r="79" spans="1:7" ht="21">
      <c r="A79" s="92"/>
      <c r="B79" s="95"/>
      <c r="C79" s="92"/>
      <c r="D79" s="80">
        <v>308396</v>
      </c>
      <c r="E79" s="87" t="s">
        <v>62</v>
      </c>
      <c r="F79" s="96" t="s">
        <v>147</v>
      </c>
      <c r="G79" s="80">
        <v>26608</v>
      </c>
    </row>
    <row r="80" spans="1:7" ht="21">
      <c r="A80" s="92"/>
      <c r="B80" s="95"/>
      <c r="C80" s="92"/>
      <c r="D80" s="97">
        <v>1440156.41</v>
      </c>
      <c r="E80" s="87" t="s">
        <v>55</v>
      </c>
      <c r="F80" s="96" t="s">
        <v>226</v>
      </c>
      <c r="G80" s="97">
        <v>121419.86</v>
      </c>
    </row>
    <row r="81" spans="1:7" ht="21">
      <c r="A81" s="92"/>
      <c r="B81" s="95"/>
      <c r="C81" s="92"/>
      <c r="D81" s="97">
        <v>19153861.47</v>
      </c>
      <c r="E81" s="87" t="s">
        <v>63</v>
      </c>
      <c r="F81" s="96" t="s">
        <v>195</v>
      </c>
      <c r="G81" s="97">
        <v>2174800</v>
      </c>
    </row>
    <row r="82" spans="1:7" ht="21">
      <c r="A82" s="92"/>
      <c r="B82" s="95"/>
      <c r="C82" s="92"/>
      <c r="D82" s="97">
        <v>6276437</v>
      </c>
      <c r="E82" s="87" t="s">
        <v>64</v>
      </c>
      <c r="F82" s="96" t="s">
        <v>154</v>
      </c>
      <c r="G82" s="97"/>
    </row>
    <row r="83" spans="1:7" ht="21">
      <c r="A83" s="92"/>
      <c r="B83" s="95"/>
      <c r="C83" s="92"/>
      <c r="D83" s="97">
        <v>9259903.68</v>
      </c>
      <c r="E83" s="87" t="s">
        <v>65</v>
      </c>
      <c r="F83" s="96" t="s">
        <v>149</v>
      </c>
      <c r="G83" s="97">
        <v>901575</v>
      </c>
    </row>
    <row r="84" spans="1:7" ht="24">
      <c r="A84" s="92"/>
      <c r="B84" s="95"/>
      <c r="C84" s="92"/>
      <c r="D84" s="97">
        <v>3000</v>
      </c>
      <c r="E84" s="185" t="s">
        <v>227</v>
      </c>
      <c r="F84" s="96" t="s">
        <v>228</v>
      </c>
      <c r="G84" s="97"/>
    </row>
    <row r="85" spans="1:7" ht="21">
      <c r="A85" s="92"/>
      <c r="B85" s="95"/>
      <c r="C85" s="92"/>
      <c r="D85" s="97">
        <v>1543000</v>
      </c>
      <c r="E85" s="87" t="s">
        <v>229</v>
      </c>
      <c r="F85" s="96"/>
      <c r="G85" s="97">
        <v>500000</v>
      </c>
    </row>
    <row r="86" spans="1:7" ht="21">
      <c r="A86" s="92"/>
      <c r="B86" s="95"/>
      <c r="C86" s="92"/>
      <c r="D86" s="97">
        <v>347226</v>
      </c>
      <c r="E86" s="87" t="s">
        <v>230</v>
      </c>
      <c r="F86" s="96"/>
      <c r="G86" s="97"/>
    </row>
    <row r="87" spans="1:7" ht="21">
      <c r="A87" s="92"/>
      <c r="B87" s="95"/>
      <c r="C87" s="92"/>
      <c r="D87" s="97"/>
      <c r="E87" s="87"/>
      <c r="F87" s="96"/>
      <c r="G87" s="97"/>
    </row>
    <row r="88" spans="1:7" ht="21">
      <c r="A88" s="92"/>
      <c r="B88" s="95"/>
      <c r="C88" s="92"/>
      <c r="D88" s="97"/>
      <c r="E88" s="87"/>
      <c r="F88" s="96"/>
      <c r="G88" s="97"/>
    </row>
    <row r="89" spans="1:7" ht="21">
      <c r="A89" s="92"/>
      <c r="B89" s="95"/>
      <c r="C89" s="92"/>
      <c r="D89" s="97"/>
      <c r="E89" s="87"/>
      <c r="F89" s="96"/>
      <c r="G89" s="97"/>
    </row>
    <row r="90" spans="1:7" ht="21">
      <c r="A90" s="92"/>
      <c r="B90" s="95"/>
      <c r="C90" s="92"/>
      <c r="D90" s="97"/>
      <c r="E90" s="87"/>
      <c r="F90" s="96"/>
      <c r="G90" s="97"/>
    </row>
    <row r="91" spans="1:7" ht="21">
      <c r="A91" s="92"/>
      <c r="B91" s="95"/>
      <c r="C91" s="92"/>
      <c r="D91" s="97"/>
      <c r="E91" s="87"/>
      <c r="F91" s="96"/>
      <c r="G91" s="97"/>
    </row>
    <row r="92" spans="1:7" ht="21">
      <c r="A92" s="92"/>
      <c r="B92" s="95"/>
      <c r="C92" s="92"/>
      <c r="D92" s="97"/>
      <c r="E92" s="87"/>
      <c r="F92" s="78"/>
      <c r="G92" s="97"/>
    </row>
    <row r="93" spans="1:7" ht="21">
      <c r="A93" s="92"/>
      <c r="B93" s="95"/>
      <c r="C93" s="92"/>
      <c r="D93" s="113"/>
      <c r="E93" s="95"/>
      <c r="F93" s="78"/>
      <c r="G93" s="97"/>
    </row>
    <row r="94" spans="1:7" ht="21">
      <c r="A94" s="105"/>
      <c r="B94" s="95"/>
      <c r="C94" s="105"/>
      <c r="D94" s="97"/>
      <c r="E94" s="95"/>
      <c r="F94" s="92"/>
      <c r="G94" s="97"/>
    </row>
    <row r="95" spans="1:7" ht="21.75" thickBot="1">
      <c r="A95" s="186">
        <f>SUM(A67:A94)</f>
        <v>43014500</v>
      </c>
      <c r="B95" s="186">
        <f>SUM(B67:B94)</f>
        <v>0</v>
      </c>
      <c r="C95" s="186">
        <f>SUM(C67:C94)</f>
        <v>43014500</v>
      </c>
      <c r="D95" s="102">
        <f>SUM(D66:D94)</f>
        <v>66728427.82</v>
      </c>
      <c r="E95" s="163" t="s">
        <v>66</v>
      </c>
      <c r="F95" s="187"/>
      <c r="G95" s="102">
        <f>SUM(G66:G94)</f>
        <v>7356477.9</v>
      </c>
    </row>
    <row r="96" spans="1:7" ht="21.75" thickTop="1">
      <c r="A96" s="95"/>
      <c r="B96" s="95"/>
      <c r="C96" s="95"/>
      <c r="D96" s="80">
        <f>D54-D95</f>
        <v>-3587874.3100000024</v>
      </c>
      <c r="E96" s="115" t="s">
        <v>67</v>
      </c>
      <c r="F96" s="95"/>
      <c r="G96" s="80">
        <f>G54-G95</f>
        <v>-577037.1100000003</v>
      </c>
    </row>
    <row r="97" spans="1:7" ht="21">
      <c r="A97" s="95"/>
      <c r="B97" s="95"/>
      <c r="C97" s="95"/>
      <c r="D97" s="188"/>
      <c r="E97" s="115" t="s">
        <v>68</v>
      </c>
      <c r="F97" s="95"/>
      <c r="G97" s="188"/>
    </row>
    <row r="98" spans="1:7" ht="21">
      <c r="A98" s="95"/>
      <c r="B98" s="95"/>
      <c r="C98" s="95"/>
      <c r="D98" s="80"/>
      <c r="E98" s="115" t="s">
        <v>69</v>
      </c>
      <c r="F98" s="95"/>
      <c r="G98" s="97"/>
    </row>
    <row r="99" spans="1:7" ht="21.75" thickBot="1">
      <c r="A99" s="95"/>
      <c r="B99" s="95"/>
      <c r="C99" s="95"/>
      <c r="D99" s="189">
        <f>D9+D54-D95</f>
        <v>57102554.96</v>
      </c>
      <c r="E99" s="190" t="s">
        <v>70</v>
      </c>
      <c r="F99" s="100"/>
      <c r="G99" s="189">
        <f>G9+G54-G95</f>
        <v>57102554.96</v>
      </c>
    </row>
    <row r="100" spans="1:7" ht="21">
      <c r="A100" s="191"/>
      <c r="B100" s="191"/>
      <c r="C100" s="191"/>
      <c r="D100" s="191"/>
      <c r="E100" s="191"/>
      <c r="F100" s="191"/>
      <c r="G100" s="191"/>
    </row>
  </sheetData>
  <sheetProtection/>
  <mergeCells count="9">
    <mergeCell ref="A62:D62"/>
    <mergeCell ref="E62:E65"/>
    <mergeCell ref="C63:C65"/>
    <mergeCell ref="A1:G1"/>
    <mergeCell ref="A2:G2"/>
    <mergeCell ref="A3:G3"/>
    <mergeCell ref="A5:D5"/>
    <mergeCell ref="E5:E8"/>
    <mergeCell ref="C6:C8"/>
  </mergeCells>
  <printOptions/>
  <pageMargins left="0.5118110236220472" right="0.5118110236220472" top="0.15748031496062992" bottom="0.1574803149606299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Windows User</cp:lastModifiedBy>
  <cp:lastPrinted>2016-01-18T09:10:04Z</cp:lastPrinted>
  <dcterms:created xsi:type="dcterms:W3CDTF">2013-11-12T03:56:05Z</dcterms:created>
  <dcterms:modified xsi:type="dcterms:W3CDTF">2016-10-17T04:23:54Z</dcterms:modified>
  <cp:category/>
  <cp:version/>
  <cp:contentType/>
  <cp:contentStatus/>
</cp:coreProperties>
</file>