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ต.ค.58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</externalReferences>
  <definedNames>
    <definedName name="_xlnm.Print_Area" localSheetId="0">'ต.ค.58'!$A$1:$I$48</definedName>
  </definedNames>
  <calcPr fullCalcOnLoad="1"/>
</workbook>
</file>

<file path=xl/sharedStrings.xml><?xml version="1.0" encoding="utf-8"?>
<sst xmlns="http://schemas.openxmlformats.org/spreadsheetml/2006/main" count="367" uniqueCount="281">
  <si>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</si>
  <si>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</si>
  <si>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</si>
  <si>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</si>
  <si>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</si>
  <si>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</si>
  <si>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</si>
  <si>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</si>
  <si>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</si>
  <si>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</si>
  <si>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</si>
  <si>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</si>
  <si>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</si>
  <si>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</si>
  <si>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</si>
  <si>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</si>
  <si>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</si>
  <si>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</si>
  <si>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</si>
  <si>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</si>
  <si>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</si>
  <si>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</si>
  <si>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</si>
  <si>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</si>
  <si>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</si>
  <si>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</si>
  <si>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</si>
  <si>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</si>
  <si>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</si>
  <si>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</si>
  <si>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</si>
  <si>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</si>
  <si>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</si>
  <si>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</si>
  <si>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</si>
  <si>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</si>
  <si>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</si>
  <si>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</si>
  <si>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</si>
  <si>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</si>
  <si>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</si>
  <si>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</si>
  <si>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</si>
  <si>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</si>
  <si>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</si>
  <si>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</si>
  <si>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</si>
  <si>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</si>
  <si>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</si>
  <si>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</si>
  <si>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</si>
  <si>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</si>
  <si>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</si>
  <si>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</si>
  <si>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</si>
  <si>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</si>
  <si>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</si>
  <si>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</si>
  <si>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</si>
  <si>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</si>
  <si>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</si>
  <si>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</si>
  <si>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</si>
  <si>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</si>
  <si>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</si>
  <si>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</si>
  <si>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</si>
  <si>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</si>
  <si>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</si>
  <si>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</si>
  <si>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</si>
  <si>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</si>
  <si>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</si>
  <si>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</si>
  <si>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</si>
  <si>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</si>
  <si>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</si>
  <si>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</si>
  <si>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</si>
  <si>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</si>
  <si>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</si>
  <si>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</si>
  <si>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</si>
  <si>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</si>
  <si>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</si>
  <si>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</si>
  <si>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</si>
  <si>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</si>
  <si>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</si>
  <si>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</si>
  <si>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</si>
  <si>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</si>
  <si>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</si>
  <si>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</si>
  <si>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</si>
  <si>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</si>
  <si>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</si>
  <si>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</si>
  <si>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</si>
  <si>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</si>
  <si>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</si>
  <si>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รายได้ที่รัฐบาลอุดหนุนให้โดยระบุวัตถุประสงค์</t>
  </si>
  <si>
    <t xml:space="preserve">            (สื่อการเสรียนการสอน)</t>
  </si>
  <si>
    <t>-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</si>
  <si>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</si>
  <si>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</si>
  <si>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</si>
  <si>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</si>
  <si>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</si>
  <si>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</si>
  <si>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</si>
  <si>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</si>
  <si>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</si>
  <si>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</si>
  <si>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</si>
  <si>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</si>
  <si>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</si>
  <si>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</si>
  <si>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</si>
  <si>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</si>
  <si>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</si>
  <si>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</si>
  <si>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</si>
  <si>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      ผู้สูงอายุ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</si>
  <si>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</si>
  <si>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</si>
  <si>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</si>
  <si>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</si>
  <si>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</si>
  <si>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</si>
  <si>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</si>
  <si>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</si>
  <si>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</si>
  <si>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</si>
  <si>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</si>
  <si>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</si>
  <si>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</si>
  <si>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</si>
  <si>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</si>
  <si>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</si>
  <si>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</si>
  <si>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</si>
  <si>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111100</t>
  </si>
  <si>
    <t>111201</t>
  </si>
  <si>
    <t>111203</t>
  </si>
  <si>
    <t>215016</t>
  </si>
  <si>
    <t>500000</t>
  </si>
  <si>
    <t>113100</t>
  </si>
  <si>
    <t>310000</t>
  </si>
  <si>
    <t>320000</t>
  </si>
  <si>
    <t>400000</t>
  </si>
  <si>
    <t>25000</t>
  </si>
  <si>
    <t>215000</t>
  </si>
  <si>
    <t>211000</t>
  </si>
  <si>
    <t>รายจ่ายรอจ่าย</t>
  </si>
  <si>
    <t>210000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</si>
  <si>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</si>
  <si>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</si>
  <si>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</si>
  <si>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 xml:space="preserve">       (1)เงินอุดหนุนทั่วไป</t>
  </si>
  <si>
    <t xml:space="preserve">       (1)เงินอุดหนุนทั่วไปเพื่อสนับสนุนการบริหารจัดการ อปท.</t>
  </si>
  <si>
    <t xml:space="preserve">       ตามยุทธศาสตร์การพัฒนาประเทศ</t>
  </si>
  <si>
    <t xml:space="preserve">       (2)เงินอุดหนุนค่าใช้จ่ายสำหรับสนับสนุนการสงเคราะห์เบี้ยยังชีพ</t>
  </si>
  <si>
    <t xml:space="preserve">       (4)เงินอุดหนุนสำหรับงานสูบน้ำของสถานีสูบน้ำด้วยไฟฟ้า</t>
  </si>
  <si>
    <t xml:space="preserve">        (5)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</si>
  <si>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</si>
  <si>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</si>
  <si>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</si>
  <si>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</si>
  <si>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</si>
  <si>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>หมายเหตุ   3</t>
  </si>
  <si>
    <t>อุดหนุนรัฐบาลที่กำหนดวัตถุประสงค์- อุดหนุนเฉพาะกิจประจำปีงบประมาณ 2558</t>
  </si>
  <si>
    <t>(ส่งคืนจังหวัด)</t>
  </si>
  <si>
    <t>เงินอุดหนุนทั่วไปสำหรับงานสูบน้ำของสถานีสูบน้ำด้วยไฟฟ้า-ค่ากระแสไฟฟ้า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</si>
  <si>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</si>
  <si>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เงินอุดหนุนทั่วไปกำหนดวัตถุประสงค์สำหรับสนับสนุนการถ่ายโอนบุคลากร -เงินสวัสดิการลูกจ้างประจำสถานีสูบน้ำ</t>
  </si>
  <si>
    <t>เงินอุดหนุนทั่วไปโครงการสร้างหลักประกันด้านรายได้แก่ผู้สูงอายุ</t>
  </si>
  <si>
    <t>เงินอุดหนุนทั่วไปรายการสนับสนุนการสงเคราะห์เบี้ยยังชีพความพิการ</t>
  </si>
  <si>
    <t>เงินอุดหนุนทั่วไปเพื่อสนับสนุนการกระจายอำนาจฯด้านการศึกษา - เงินเดือนข้าราชการครู</t>
  </si>
  <si>
    <t>เงินอุดหนุนทั่วไปเพื่อสนับสนุนการกระจายอำนาจฯด้านการศึกษา - ค่าตอบแทนฯพนักงานจ้าง ผดด.</t>
  </si>
  <si>
    <t>เงินอุดหนุนทั่วไปเพื่อสนับสนุนการกระจายอำนาจฯด้านการศึกษา - ค่าจัดการเรียนการสอน ศพด.</t>
  </si>
  <si>
    <t>เงินอุดหนุนทั่วไปเพื่อสนับสนุนการกระจายอำนาจฯด้านการศึกษา - ค่าเล่าเรียนบุตร ผดด.</t>
  </si>
  <si>
    <t>เงินอุดหนุนทั่วไปกำหนดวัตถุประสงค์โครงการป้องกันและแก้ไขปัญหายาเสพติด-คชจ.บำดัดฟื้นฟูผู้ติดยาเสพติด</t>
  </si>
  <si>
    <t>เงินอุดหนุนทั่วไปกำหนดวัตถุประสงค์โครงการป้องกันและแก้ไขปัญหายาเสพติด-คชจ.อบรมอาชีพผู้การการบำบัด</t>
  </si>
  <si>
    <t>เงินอุดหนุนเฉพาะกิจสำหรับการพัฒนา อปท.กรณีเร่งด่วนประจำปี 2557-ก่อสร้างถนนเสริมผิแอสฟัลต์คอนกรีต ม.9</t>
  </si>
  <si>
    <t xml:space="preserve">      ตรวจถูกต้อง                                         ตรวจถูกต้อง                                    ตรวจถูกต้อง</t>
  </si>
  <si>
    <t>เงินอุดหนุนระบุ</t>
  </si>
  <si>
    <t>รวม (บาท)</t>
  </si>
  <si>
    <t>วัตถุประสงค์/</t>
  </si>
  <si>
    <t>411000</t>
  </si>
  <si>
    <t>412000</t>
  </si>
  <si>
    <t>413000</t>
  </si>
  <si>
    <t>415000</t>
  </si>
  <si>
    <t>421000</t>
  </si>
  <si>
    <t>430000</t>
  </si>
  <si>
    <t>440000</t>
  </si>
  <si>
    <t>ลูกหนี้ภาษี - ภาษีโรงเรือนและที่ดิน</t>
  </si>
  <si>
    <t>113302</t>
  </si>
  <si>
    <t>ลูกหนี้ภาษี - ภาษีป้าย</t>
  </si>
  <si>
    <t>113303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</si>
  <si>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</si>
  <si>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</si>
  <si>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</si>
  <si>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</si>
  <si>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00110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</si>
  <si>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</si>
  <si>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</si>
  <si>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</si>
  <si>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</si>
  <si>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</si>
  <si>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</si>
  <si>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</si>
  <si>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</si>
  <si>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</si>
  <si>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</si>
  <si>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</si>
  <si>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</si>
  <si>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</si>
  <si>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</si>
  <si>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</si>
  <si>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</si>
  <si>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</si>
  <si>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</si>
  <si>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</si>
  <si>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</si>
  <si>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113700</t>
  </si>
  <si>
    <t>215999</t>
  </si>
  <si>
    <t>ฎีกาค้างจ่าย</t>
  </si>
  <si>
    <t>213000</t>
  </si>
  <si>
    <t>เงินอุดหนุน - บัญชีโครงการเศรษฐกิจชุมชนฯ</t>
  </si>
  <si>
    <t>บัญชีรายจ่ายรอจ่าย</t>
  </si>
  <si>
    <t>ณ  วันที่   31  สิงหาคม   2559</t>
  </si>
  <si>
    <t xml:space="preserve"> ณ วันที่  31  สิงหาคม  2559</t>
  </si>
  <si>
    <t>411000.</t>
  </si>
  <si>
    <t>411001</t>
  </si>
  <si>
    <t>411002</t>
  </si>
  <si>
    <t>411003</t>
  </si>
  <si>
    <t>412129</t>
  </si>
  <si>
    <t>412202</t>
  </si>
  <si>
    <t>412210</t>
  </si>
  <si>
    <t>412303</t>
  </si>
  <si>
    <t>412128</t>
  </si>
  <si>
    <t>412199</t>
  </si>
  <si>
    <t>413002</t>
  </si>
  <si>
    <t>413003</t>
  </si>
  <si>
    <t>413999</t>
  </si>
  <si>
    <t>415002</t>
  </si>
  <si>
    <t>415004</t>
  </si>
  <si>
    <t>415999</t>
  </si>
  <si>
    <t>421002</t>
  </si>
  <si>
    <t>421004</t>
  </si>
  <si>
    <t>421006</t>
  </si>
  <si>
    <t>421007</t>
  </si>
  <si>
    <t>421012</t>
  </si>
  <si>
    <t>421013</t>
  </si>
  <si>
    <t>421015</t>
  </si>
  <si>
    <t>421005</t>
  </si>
  <si>
    <t xml:space="preserve">          (9)ภาษีและค่าธรรมเนียมล้อเลื่อน</t>
  </si>
  <si>
    <t>421001</t>
  </si>
  <si>
    <t>431000</t>
  </si>
  <si>
    <t>431002</t>
  </si>
  <si>
    <r>
      <t xml:space="preserve">           -เงินอุดหนุนทั่วไปสำหรับ</t>
    </r>
    <r>
      <rPr>
        <sz val="13"/>
        <rFont val="TH Krub"/>
        <family val="0"/>
      </rPr>
      <t>ส่งเสริมศักยภาพการจัดการศึกษาท้องถิ่น</t>
    </r>
  </si>
  <si>
    <t>431001</t>
  </si>
  <si>
    <t>441000</t>
  </si>
  <si>
    <t xml:space="preserve">        (9)เงินอุดหนุนเฉพาะกิจค่าจัดการเรียนการสอน ศพด.</t>
  </si>
  <si>
    <t xml:space="preserve">         (1)เงินอุดหนุนเฉพาะกิจ ปี 2558 ค่าก่อสร้างศูนย์พัฒนา</t>
  </si>
  <si>
    <t xml:space="preserve">         (2)เงินอุดหนุนเฉพาะกิจ ปี 2559 ค่าก่อสร้างศูนย์พัฒนา</t>
  </si>
  <si>
    <t xml:space="preserve">         (2)เงินอุดหนุนเฉพาะกิจ-โครงการป้องกันและแก้ไขปัญหา</t>
  </si>
  <si>
    <t xml:space="preserve">           ยาเสพติด รายการติดตั้งกล้องวงจรปิด (CCTVV)</t>
  </si>
  <si>
    <t>ณ วันที่   31  สิงหาคม  2559</t>
  </si>
  <si>
    <t>เงินรับฝาก -เงินกองทุนฟื้นฟูสมรรถภาพจังหวัดชัยภูมิ</t>
  </si>
  <si>
    <t>เงินรับฝาก - โครงการฝึกอบรมการทำพรมเช็ดเท้าให้กับคนพิการฯ</t>
  </si>
  <si>
    <t>เงินรับฝาก - ค่าใช้จ่ายการดำเนินงานของศูนย์บริการคนพิการ</t>
  </si>
  <si>
    <t>เงินรับฝาก -โครงการฝึกอบรมให้ความรู้เรื่องกฏหมายและสิทธิประโยชน์ฯ</t>
  </si>
  <si>
    <t>ณ วันที่   31  สิงหาคม   2559</t>
  </si>
  <si>
    <t>รายรับรวมส่งคืน700</t>
  </si>
  <si>
    <t>รายรับรวมส่งคืน 3,200</t>
  </si>
  <si>
    <t>เงินอุดหนุนเฉพาะกิจให้ อปท.การพัฒนาการศึกษา ประจำปี 2559 - ก่อสร้างศูนย์พัฒนาเด็กเล็ก</t>
  </si>
  <si>
    <t>เงินอุดหนุนเฉพาะกิจโครงการป้องกันและแก้ไขปัญหายาเสพติดรายการติดตั้งกล้อง cctv</t>
  </si>
  <si>
    <t xml:space="preserve">รายงาน รับ - จ่ายเงิน </t>
  </si>
  <si>
    <t>ปีงบประมาณ 2559   ประจำเดือน สิงหาคม  2559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</si>
</sst>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9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3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7" xfId="45" applyNumberFormat="1" applyFont="1" applyFill="1" applyBorder="1">
      <alignment/>
      <protection/>
    </xf>
    <xf numFmtId="4" fontId="6" fillId="0" borderId="18" xfId="45" applyNumberFormat="1" applyFont="1" applyFill="1" applyBorder="1">
      <alignment/>
      <protection/>
    </xf>
    <xf numFmtId="0" fontId="6" fillId="0" borderId="19" xfId="45" applyFont="1" applyFill="1" applyBorder="1" applyAlignment="1">
      <alignment horizontal="center"/>
      <protection/>
    </xf>
    <xf numFmtId="0" fontId="6" fillId="0" borderId="20" xfId="45" applyFont="1" applyFill="1" applyBorder="1" applyAlignment="1">
      <alignment horizontal="center"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0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20" xfId="36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65" fillId="0" borderId="0" xfId="0" applyFont="1" applyAlignment="1">
      <alignment/>
    </xf>
    <xf numFmtId="0" fontId="19" fillId="0" borderId="2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0" fontId="17" fillId="0" borderId="11" xfId="46" applyFont="1" applyBorder="1">
      <alignment/>
      <protection/>
    </xf>
    <xf numFmtId="43" fontId="23" fillId="0" borderId="11" xfId="36" applyFont="1" applyFill="1" applyBorder="1" applyAlignment="1">
      <alignment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9" fillId="0" borderId="21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17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2" xfId="46" applyFont="1" applyBorder="1" applyAlignment="1">
      <alignment horizontal="center"/>
      <protection/>
    </xf>
    <xf numFmtId="43" fontId="67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22" fillId="0" borderId="23" xfId="46" applyFont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0" fontId="22" fillId="0" borderId="24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2" xfId="46" applyFont="1" applyBorder="1" applyAlignment="1">
      <alignment horizontal="center"/>
      <protection/>
    </xf>
    <xf numFmtId="0" fontId="22" fillId="0" borderId="25" xfId="46" applyFont="1" applyFill="1" applyBorder="1" applyAlignment="1">
      <alignment horizontal="center"/>
      <protection/>
    </xf>
    <xf numFmtId="0" fontId="22" fillId="0" borderId="12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49" fontId="22" fillId="0" borderId="10" xfId="46" applyNumberFormat="1" applyFont="1" applyBorder="1" applyAlignment="1">
      <alignment horizontal="center"/>
      <protection/>
    </xf>
    <xf numFmtId="4" fontId="22" fillId="0" borderId="26" xfId="46" applyNumberFormat="1" applyFont="1" applyFill="1" applyBorder="1">
      <alignment/>
      <protection/>
    </xf>
    <xf numFmtId="0" fontId="22" fillId="0" borderId="26" xfId="46" applyFont="1" applyFill="1" applyBorder="1">
      <alignment/>
      <protection/>
    </xf>
    <xf numFmtId="0" fontId="22" fillId="0" borderId="11" xfId="46" applyFont="1" applyBorder="1">
      <alignment/>
      <protection/>
    </xf>
    <xf numFmtId="49" fontId="22" fillId="0" borderId="11" xfId="46" applyNumberFormat="1" applyFont="1" applyBorder="1" applyAlignment="1">
      <alignment horizontal="center"/>
      <protection/>
    </xf>
    <xf numFmtId="43" fontId="22" fillId="0" borderId="14" xfId="36" applyFont="1" applyFill="1" applyBorder="1" applyAlignment="1">
      <alignment/>
    </xf>
    <xf numFmtId="0" fontId="22" fillId="0" borderId="14" xfId="46" applyFont="1" applyFill="1" applyBorder="1">
      <alignment/>
      <protection/>
    </xf>
    <xf numFmtId="4" fontId="22" fillId="0" borderId="14" xfId="46" applyNumberFormat="1" applyFont="1" applyFill="1" applyBorder="1">
      <alignment/>
      <protection/>
    </xf>
    <xf numFmtId="4" fontId="22" fillId="0" borderId="14" xfId="46" applyNumberFormat="1" applyFont="1" applyFill="1" applyBorder="1" applyAlignment="1">
      <alignment horizontal="right"/>
      <protection/>
    </xf>
    <xf numFmtId="49" fontId="22" fillId="0" borderId="11" xfId="38" applyNumberFormat="1" applyFont="1" applyBorder="1" applyAlignment="1">
      <alignment horizontal="center"/>
    </xf>
    <xf numFmtId="43" fontId="22" fillId="0" borderId="14" xfId="38" applyNumberFormat="1" applyFont="1" applyFill="1" applyBorder="1" applyAlignment="1">
      <alignment horizontal="right"/>
    </xf>
    <xf numFmtId="0" fontId="22" fillId="0" borderId="12" xfId="46" applyFont="1" applyBorder="1">
      <alignment/>
      <protection/>
    </xf>
    <xf numFmtId="49" fontId="22" fillId="0" borderId="12" xfId="38" applyNumberFormat="1" applyFont="1" applyBorder="1" applyAlignment="1">
      <alignment horizontal="center"/>
    </xf>
    <xf numFmtId="0" fontId="22" fillId="0" borderId="22" xfId="46" applyFont="1" applyFill="1" applyBorder="1">
      <alignment/>
      <protection/>
    </xf>
    <xf numFmtId="43" fontId="22" fillId="0" borderId="22" xfId="38" applyNumberFormat="1" applyFont="1" applyFill="1" applyBorder="1" applyAlignment="1">
      <alignment horizontal="right"/>
    </xf>
    <xf numFmtId="4" fontId="26" fillId="0" borderId="21" xfId="46" applyNumberFormat="1" applyFont="1" applyFill="1" applyBorder="1">
      <alignment/>
      <protection/>
    </xf>
    <xf numFmtId="4" fontId="26" fillId="0" borderId="27" xfId="46" applyNumberFormat="1" applyFont="1" applyFill="1" applyBorder="1">
      <alignment/>
      <protection/>
    </xf>
    <xf numFmtId="3" fontId="6" fillId="0" borderId="22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4" fillId="0" borderId="26" xfId="36" applyFont="1" applyBorder="1" applyAlignment="1">
      <alignment horizontal="center"/>
    </xf>
    <xf numFmtId="43" fontId="14" fillId="0" borderId="26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22" xfId="36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0" fontId="19" fillId="0" borderId="26" xfId="46" applyFont="1" applyFill="1" applyBorder="1" applyAlignment="1">
      <alignment horizontal="center"/>
      <protection/>
    </xf>
    <xf numFmtId="0" fontId="17" fillId="0" borderId="25" xfId="46" applyFont="1" applyBorder="1" applyAlignment="1">
      <alignment horizontal="center"/>
      <protection/>
    </xf>
    <xf numFmtId="0" fontId="21" fillId="0" borderId="12" xfId="46" applyFont="1" applyBorder="1" applyAlignment="1">
      <alignment horizontal="center"/>
      <protection/>
    </xf>
    <xf numFmtId="43" fontId="17" fillId="0" borderId="22" xfId="36" applyFont="1" applyBorder="1" applyAlignment="1">
      <alignment horizontal="center"/>
    </xf>
    <xf numFmtId="43" fontId="17" fillId="0" borderId="12" xfId="46" applyNumberFormat="1" applyFont="1" applyBorder="1" applyAlignment="1">
      <alignment horizontal="center"/>
      <protection/>
    </xf>
    <xf numFmtId="0" fontId="19" fillId="0" borderId="22" xfId="46" applyFont="1" applyFill="1" applyBorder="1" applyAlignment="1">
      <alignment horizontal="center"/>
      <protection/>
    </xf>
    <xf numFmtId="0" fontId="22" fillId="0" borderId="0" xfId="46" applyFont="1" applyBorder="1">
      <alignment/>
      <protection/>
    </xf>
    <xf numFmtId="43" fontId="17" fillId="0" borderId="13" xfId="38" applyFont="1" applyBorder="1" applyAlignment="1">
      <alignment horizontal="center"/>
    </xf>
    <xf numFmtId="0" fontId="19" fillId="0" borderId="29" xfId="46" applyFont="1" applyBorder="1" applyAlignment="1">
      <alignment horizontal="center"/>
      <protection/>
    </xf>
    <xf numFmtId="43" fontId="19" fillId="0" borderId="21" xfId="36" applyFont="1" applyBorder="1" applyAlignment="1">
      <alignment horizontal="center"/>
    </xf>
    <xf numFmtId="43" fontId="19" fillId="0" borderId="27" xfId="38" applyNumberFormat="1" applyFont="1" applyBorder="1" applyAlignment="1">
      <alignment horizontal="center"/>
    </xf>
    <xf numFmtId="0" fontId="65" fillId="0" borderId="28" xfId="0" applyFont="1" applyBorder="1" applyAlignment="1">
      <alignment/>
    </xf>
    <xf numFmtId="0" fontId="19" fillId="0" borderId="0" xfId="46" applyFont="1" applyBorder="1">
      <alignment/>
      <protection/>
    </xf>
    <xf numFmtId="0" fontId="24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43" fontId="17" fillId="0" borderId="14" xfId="36" applyFont="1" applyFill="1" applyBorder="1" applyAlignment="1">
      <alignment/>
    </xf>
    <xf numFmtId="4" fontId="17" fillId="0" borderId="14" xfId="46" applyNumberFormat="1" applyFont="1" applyBorder="1">
      <alignment/>
      <protection/>
    </xf>
    <xf numFmtId="43" fontId="17" fillId="0" borderId="14" xfId="36" applyFont="1" applyBorder="1" applyAlignment="1">
      <alignment/>
    </xf>
    <xf numFmtId="0" fontId="21" fillId="0" borderId="0" xfId="46" applyFont="1" applyBorder="1">
      <alignment/>
      <protection/>
    </xf>
    <xf numFmtId="43" fontId="17" fillId="0" borderId="30" xfId="36" applyFont="1" applyFill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4" fontId="25" fillId="0" borderId="11" xfId="46" applyNumberFormat="1" applyFont="1" applyBorder="1">
      <alignment/>
      <protection/>
    </xf>
    <xf numFmtId="4" fontId="25" fillId="0" borderId="11" xfId="46" applyNumberFormat="1" applyFont="1" applyFill="1" applyBorder="1">
      <alignment/>
      <protection/>
    </xf>
    <xf numFmtId="4" fontId="17" fillId="0" borderId="0" xfId="46" applyNumberFormat="1" applyFont="1" applyFill="1" applyBorder="1">
      <alignment/>
      <protection/>
    </xf>
    <xf numFmtId="43" fontId="17" fillId="0" borderId="0" xfId="36" applyFont="1" applyBorder="1" applyAlignment="1">
      <alignment/>
    </xf>
    <xf numFmtId="43" fontId="17" fillId="0" borderId="0" xfId="36" applyFont="1" applyFill="1" applyBorder="1" applyAlignment="1">
      <alignment/>
    </xf>
    <xf numFmtId="43" fontId="17" fillId="0" borderId="0" xfId="36" applyFont="1" applyFill="1" applyBorder="1" applyAlignment="1">
      <alignment/>
    </xf>
    <xf numFmtId="4" fontId="17" fillId="0" borderId="0" xfId="46" applyNumberFormat="1" applyFont="1" applyBorder="1" applyAlignment="1">
      <alignment horizontal="right"/>
      <protection/>
    </xf>
    <xf numFmtId="0" fontId="28" fillId="0" borderId="0" xfId="46" applyFont="1" applyBorder="1" applyAlignment="1">
      <alignment horizontal="left"/>
      <protection/>
    </xf>
    <xf numFmtId="4" fontId="17" fillId="0" borderId="21" xfId="46" applyNumberFormat="1" applyFont="1" applyBorder="1">
      <alignment/>
      <protection/>
    </xf>
    <xf numFmtId="0" fontId="17" fillId="0" borderId="29" xfId="46" applyFont="1" applyBorder="1">
      <alignment/>
      <protection/>
    </xf>
    <xf numFmtId="43" fontId="17" fillId="0" borderId="11" xfId="46" applyNumberFormat="1" applyFont="1" applyBorder="1">
      <alignment/>
      <protection/>
    </xf>
    <xf numFmtId="4" fontId="17" fillId="0" borderId="17" xfId="46" applyNumberFormat="1" applyFont="1" applyFill="1" applyBorder="1">
      <alignment/>
      <protection/>
    </xf>
    <xf numFmtId="0" fontId="17" fillId="0" borderId="0" xfId="46" applyFont="1" applyFill="1" applyAlignment="1">
      <alignment horizontal="center"/>
      <protection/>
    </xf>
    <xf numFmtId="0" fontId="17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5" xfId="45" applyFont="1" applyFill="1" applyBorder="1" applyAlignment="1">
      <alignment horizontal="center"/>
      <protection/>
    </xf>
    <xf numFmtId="0" fontId="4" fillId="0" borderId="24" xfId="4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68" fillId="0" borderId="0" xfId="46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0" fontId="19" fillId="0" borderId="24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9" xfId="46" applyFont="1" applyBorder="1" applyAlignment="1">
      <alignment horizontal="center"/>
      <protection/>
    </xf>
    <xf numFmtId="0" fontId="19" fillId="0" borderId="31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46" applyFont="1" applyFill="1">
      <alignment/>
      <protection/>
    </xf>
    <xf numFmtId="0" fontId="22" fillId="0" borderId="0" xfId="46" applyFont="1" applyFill="1" applyAlignment="1">
      <alignment horizontal="center"/>
      <protection/>
    </xf>
    <xf numFmtId="4" fontId="26" fillId="0" borderId="0" xfId="46" applyNumberFormat="1" applyFont="1" applyFill="1" applyBorder="1">
      <alignment/>
      <protection/>
    </xf>
    <xf numFmtId="4" fontId="6" fillId="0" borderId="0" xfId="45" applyNumberFormat="1" applyFont="1" applyFill="1" applyBorder="1">
      <alignment/>
      <protection/>
    </xf>
    <xf numFmtId="3" fontId="4" fillId="0" borderId="13" xfId="45" applyNumberFormat="1" applyFont="1" applyFill="1" applyBorder="1">
      <alignment/>
      <protection/>
    </xf>
    <xf numFmtId="0" fontId="6" fillId="33" borderId="19" xfId="45" applyFont="1" applyFill="1" applyBorder="1" applyAlignment="1">
      <alignment horizontal="center"/>
      <protection/>
    </xf>
    <xf numFmtId="0" fontId="6" fillId="33" borderId="20" xfId="45" applyFont="1" applyFill="1" applyBorder="1" applyAlignment="1">
      <alignment horizontal="center"/>
      <protection/>
    </xf>
    <xf numFmtId="3" fontId="13" fillId="33" borderId="32" xfId="45" applyNumberFormat="1" applyFont="1" applyFill="1" applyBorder="1">
      <alignment/>
      <protection/>
    </xf>
    <xf numFmtId="4" fontId="13" fillId="33" borderId="32" xfId="45" applyNumberFormat="1" applyFont="1" applyFill="1" applyBorder="1">
      <alignment/>
      <protection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4" fillId="0" borderId="22" xfId="36" applyFont="1" applyBorder="1" applyAlignment="1">
      <alignment/>
    </xf>
    <xf numFmtId="4" fontId="14" fillId="0" borderId="12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43" fontId="17" fillId="0" borderId="0" xfId="36" applyFont="1" applyBorder="1" applyAlignment="1">
      <alignment horizontal="center"/>
    </xf>
    <xf numFmtId="43" fontId="17" fillId="0" borderId="21" xfId="36" applyFont="1" applyBorder="1" applyAlignment="1">
      <alignment/>
    </xf>
    <xf numFmtId="43" fontId="17" fillId="0" borderId="29" xfId="36" applyFont="1" applyBorder="1" applyAlignment="1">
      <alignment horizontal="center"/>
    </xf>
    <xf numFmtId="43" fontId="17" fillId="0" borderId="29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9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 (2)"/>
      <sheetName val="เม.ย."/>
      <sheetName val="พ.ค."/>
      <sheetName val="มิ.ย."/>
      <sheetName val="ก.ค."/>
      <sheetName val="ส.ค."/>
      <sheetName val="ก.ย."/>
    </sheetNames>
    <sheetDataSet>
      <sheetData sheetId="7">
        <row r="13">
          <cell r="F13">
            <v>5.22</v>
          </cell>
        </row>
        <row r="15">
          <cell r="F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5" zoomScaleSheetLayoutView="95" zoomScalePageLayoutView="0" workbookViewId="0" topLeftCell="A1">
      <selection activeCell="A8" sqref="A8"/>
    </sheetView>
  </sheetViews>
  <sheetFormatPr defaultColWidth="9.140625" defaultRowHeight="15"/>
  <cols>
    <col min="1" max="1" width="54.8515625" style="7" customWidth="1"/>
    <col min="2" max="2" width="8.421875" style="12" customWidth="1"/>
    <col min="3" max="4" width="13.421875" style="7" customWidth="1"/>
    <col min="5" max="5" width="28.00390625" style="0" customWidth="1"/>
  </cols>
  <sheetData>
    <row r="1" spans="1:4" ht="21">
      <c r="A1" s="185" t="s">
        <v>0</v>
      </c>
      <c r="B1" s="185"/>
      <c r="C1" s="185"/>
      <c r="D1" s="185"/>
    </row>
    <row r="2" spans="1:4" ht="21">
      <c r="A2" s="185" t="s">
        <v>10</v>
      </c>
      <c r="B2" s="185"/>
      <c r="C2" s="185"/>
      <c r="D2" s="185"/>
    </row>
    <row r="3" spans="1:4" ht="21">
      <c r="A3" s="186" t="s">
        <v>231</v>
      </c>
      <c r="B3" s="186"/>
      <c r="C3" s="186"/>
      <c r="D3" s="186"/>
    </row>
    <row r="4" spans="1:4" ht="18.75">
      <c r="A4" s="111" t="s">
        <v>1</v>
      </c>
      <c r="B4" s="112" t="s">
        <v>2</v>
      </c>
      <c r="C4" s="113" t="s">
        <v>3</v>
      </c>
      <c r="D4" s="114" t="s">
        <v>4</v>
      </c>
    </row>
    <row r="5" spans="1:4" ht="18.75">
      <c r="A5" s="115"/>
      <c r="B5" s="116" t="s">
        <v>5</v>
      </c>
      <c r="C5" s="117" t="s">
        <v>6</v>
      </c>
      <c r="D5" s="118" t="s">
        <v>6</v>
      </c>
    </row>
    <row r="6" spans="1:4" ht="18.75">
      <c r="A6" s="119" t="s">
        <v>7</v>
      </c>
      <c r="B6" s="120" t="s">
        <v>142</v>
      </c>
      <c r="C6" s="121"/>
      <c r="D6" s="122"/>
    </row>
    <row r="7" spans="1:4" ht="18.75">
      <c r="A7" s="123" t="s">
        <v>17</v>
      </c>
      <c r="B7" s="124" t="s">
        <v>143</v>
      </c>
      <c r="C7" s="125">
        <v>24069193.83</v>
      </c>
      <c r="D7" s="126"/>
    </row>
    <row r="8" spans="1:4" ht="18.75">
      <c r="A8" s="123" t="s">
        <v>18</v>
      </c>
      <c r="B8" s="124" t="s">
        <v>143</v>
      </c>
      <c r="C8" s="125">
        <v>16308996.53</v>
      </c>
      <c r="D8" s="126"/>
    </row>
    <row r="9" spans="1:4" ht="18.75">
      <c r="A9" s="123" t="s">
        <v>19</v>
      </c>
      <c r="B9" s="124" t="s">
        <v>143</v>
      </c>
      <c r="C9" s="125">
        <v>116460.88</v>
      </c>
      <c r="D9" s="126"/>
    </row>
    <row r="10" spans="1:4" ht="18.75">
      <c r="A10" s="123" t="s">
        <v>20</v>
      </c>
      <c r="B10" s="124" t="s">
        <v>143</v>
      </c>
      <c r="C10" s="125">
        <v>5.22</v>
      </c>
      <c r="D10" s="126"/>
    </row>
    <row r="11" spans="1:4" ht="18.75">
      <c r="A11" s="123" t="s">
        <v>21</v>
      </c>
      <c r="B11" s="124" t="s">
        <v>143</v>
      </c>
      <c r="C11" s="125">
        <v>11586998.23</v>
      </c>
      <c r="D11" s="126"/>
    </row>
    <row r="12" spans="1:4" ht="18.75">
      <c r="A12" s="123" t="s">
        <v>22</v>
      </c>
      <c r="B12" s="124" t="s">
        <v>143</v>
      </c>
      <c r="C12" s="125">
        <v>9817284.45</v>
      </c>
      <c r="D12" s="126"/>
    </row>
    <row r="13" spans="1:4" ht="18.75">
      <c r="A13" s="123" t="s">
        <v>23</v>
      </c>
      <c r="B13" s="124" t="s">
        <v>144</v>
      </c>
      <c r="C13" s="125"/>
      <c r="D13" s="126"/>
    </row>
    <row r="14" spans="1:5" ht="18.75">
      <c r="A14" s="123" t="s">
        <v>24</v>
      </c>
      <c r="B14" s="124" t="s">
        <v>145</v>
      </c>
      <c r="C14" s="127">
        <v>1500000</v>
      </c>
      <c r="D14" s="127"/>
      <c r="E14" s="1">
        <f>SUM(C7:C14)</f>
        <v>63398939.14</v>
      </c>
    </row>
    <row r="15" spans="1:5" ht="18.75">
      <c r="A15" s="123" t="s">
        <v>25</v>
      </c>
      <c r="B15" s="124" t="s">
        <v>145</v>
      </c>
      <c r="C15" s="127">
        <v>143000</v>
      </c>
      <c r="D15" s="127"/>
      <c r="E15" s="1"/>
    </row>
    <row r="16" spans="1:4" ht="18.75">
      <c r="A16" s="123" t="s">
        <v>11</v>
      </c>
      <c r="B16" s="124" t="s">
        <v>146</v>
      </c>
      <c r="C16" s="127">
        <v>26259048.27</v>
      </c>
      <c r="D16" s="127"/>
    </row>
    <row r="17" spans="1:4" ht="18.75">
      <c r="A17" s="123" t="s">
        <v>8</v>
      </c>
      <c r="B17" s="124" t="s">
        <v>148</v>
      </c>
      <c r="C17" s="126"/>
      <c r="D17" s="127">
        <v>21183937.24</v>
      </c>
    </row>
    <row r="18" spans="1:4" ht="18.75">
      <c r="A18" s="123" t="s">
        <v>9</v>
      </c>
      <c r="B18" s="124" t="s">
        <v>149</v>
      </c>
      <c r="C18" s="126"/>
      <c r="D18" s="127">
        <v>23018703.92</v>
      </c>
    </row>
    <row r="19" spans="1:4" ht="18.75">
      <c r="A19" s="123" t="s">
        <v>14</v>
      </c>
      <c r="B19" s="124" t="s">
        <v>150</v>
      </c>
      <c r="C19" s="126"/>
      <c r="D19" s="128">
        <v>40352568.06</v>
      </c>
    </row>
    <row r="20" spans="1:4" ht="18.75">
      <c r="A20" s="123" t="s">
        <v>15</v>
      </c>
      <c r="B20" s="124" t="s">
        <v>151</v>
      </c>
      <c r="C20" s="126"/>
      <c r="D20" s="128">
        <v>911983.31</v>
      </c>
    </row>
    <row r="21" spans="1:4" ht="18.75">
      <c r="A21" s="123" t="s">
        <v>16</v>
      </c>
      <c r="B21" s="124" t="s">
        <v>152</v>
      </c>
      <c r="C21" s="126"/>
      <c r="D21" s="127">
        <v>2106555</v>
      </c>
    </row>
    <row r="22" spans="1:4" ht="18.75">
      <c r="A22" s="123" t="s">
        <v>26</v>
      </c>
      <c r="B22" s="124" t="s">
        <v>153</v>
      </c>
      <c r="C22" s="127"/>
      <c r="D22" s="127">
        <v>95585</v>
      </c>
    </row>
    <row r="23" spans="1:4" ht="18.75">
      <c r="A23" s="123" t="s">
        <v>154</v>
      </c>
      <c r="B23" s="124" t="s">
        <v>155</v>
      </c>
      <c r="C23" s="127"/>
      <c r="D23" s="127">
        <v>372194</v>
      </c>
    </row>
    <row r="24" spans="1:4" ht="18.75">
      <c r="A24" s="123" t="s">
        <v>27</v>
      </c>
      <c r="B24" s="129" t="s">
        <v>152</v>
      </c>
      <c r="C24" s="126"/>
      <c r="D24" s="130">
        <v>1759460.88</v>
      </c>
    </row>
    <row r="25" spans="1:4" ht="18.75">
      <c r="A25" s="131"/>
      <c r="B25" s="132"/>
      <c r="C25" s="133"/>
      <c r="D25" s="134"/>
    </row>
    <row r="26" spans="1:4" ht="19.5" thickBot="1">
      <c r="A26" s="81"/>
      <c r="B26" s="80"/>
      <c r="C26" s="135">
        <f>SUM(C7:C24)</f>
        <v>89800987.41</v>
      </c>
      <c r="D26" s="136">
        <f>SUM(D17:D25)</f>
        <v>89800987.41</v>
      </c>
    </row>
    <row r="27" spans="1:4" ht="19.5" thickTop="1">
      <c r="A27" s="207"/>
      <c r="B27" s="208"/>
      <c r="C27" s="209"/>
      <c r="D27" s="209"/>
    </row>
    <row r="28" spans="1:5" ht="18.75">
      <c r="A28" s="207"/>
      <c r="B28" s="208"/>
      <c r="C28" s="209"/>
      <c r="D28" s="209"/>
      <c r="E28" s="1">
        <f>C28-D28</f>
        <v>0</v>
      </c>
    </row>
    <row r="29" spans="1:5" s="14" customFormat="1" ht="18.75">
      <c r="A29" s="131"/>
      <c r="B29" s="132"/>
      <c r="C29" s="133"/>
      <c r="D29" s="134"/>
      <c r="E29" s="13"/>
    </row>
    <row r="30" spans="1:5" s="14" customFormat="1" ht="19.5" thickBot="1">
      <c r="A30" s="81"/>
      <c r="B30" s="80"/>
      <c r="C30" s="135">
        <f>SUM(C7:C28)</f>
        <v>179601974.82</v>
      </c>
      <c r="D30" s="136">
        <f>SUM(D21:D29)</f>
        <v>94134782.28999999</v>
      </c>
      <c r="E30" s="13"/>
    </row>
    <row r="31" spans="1:4" s="8" customFormat="1" ht="20.25" thickTop="1">
      <c r="A31" s="2"/>
      <c r="B31" s="4"/>
      <c r="C31" s="2"/>
      <c r="D31" s="3"/>
    </row>
    <row r="32" spans="1:4" s="8" customFormat="1" ht="19.5">
      <c r="A32" s="4"/>
      <c r="B32" s="4"/>
      <c r="C32" s="5"/>
      <c r="D32" s="3"/>
    </row>
    <row r="33" spans="1:4" s="8" customFormat="1" ht="19.5">
      <c r="A33" s="2"/>
      <c r="B33" s="4"/>
      <c r="C33" s="2"/>
      <c r="D33" s="3"/>
    </row>
    <row r="34" spans="1:4" s="8" customFormat="1" ht="19.5">
      <c r="A34" s="2"/>
      <c r="B34" s="4"/>
      <c r="C34" s="2"/>
      <c r="D34" s="3"/>
    </row>
    <row r="35" spans="1:4" s="8" customFormat="1" ht="19.5">
      <c r="A35" s="2"/>
      <c r="B35" s="4"/>
      <c r="C35" s="2"/>
      <c r="D35" s="3"/>
    </row>
    <row r="36" spans="1:4" s="8" customFormat="1" ht="14.25">
      <c r="A36" s="9"/>
      <c r="B36" s="10"/>
      <c r="C36" s="9"/>
      <c r="D36" s="9"/>
    </row>
    <row r="37" spans="1:4" s="8" customFormat="1" ht="14.25">
      <c r="A37" s="9"/>
      <c r="B37" s="10"/>
      <c r="C37" s="9"/>
      <c r="D37" s="9"/>
    </row>
    <row r="38" spans="1:4" s="8" customFormat="1" ht="14.25">
      <c r="A38" s="9"/>
      <c r="B38" s="10"/>
      <c r="C38" s="9"/>
      <c r="D38" s="9"/>
    </row>
    <row r="46" spans="1:4" ht="14.25">
      <c r="A46" s="3"/>
      <c r="B46" s="11"/>
      <c r="C46" s="3"/>
      <c r="D46" s="3"/>
    </row>
    <row r="47" spans="1:4" ht="14.25">
      <c r="A47" s="3"/>
      <c r="B47" s="11"/>
      <c r="C47" s="3"/>
      <c r="D47" s="3"/>
    </row>
    <row r="48" spans="1:4" ht="14.25">
      <c r="A48" s="3"/>
      <c r="B48" s="11"/>
      <c r="C48" s="3"/>
      <c r="D48" s="3"/>
    </row>
    <row r="49" spans="1:4" ht="14.25">
      <c r="A49" s="6"/>
      <c r="B49" s="11"/>
      <c r="C49" s="3"/>
      <c r="D49" s="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87" t="s">
        <v>108</v>
      </c>
      <c r="B1" s="187"/>
      <c r="C1" s="187"/>
      <c r="D1" s="187"/>
    </row>
    <row r="2" spans="1:4" ht="21">
      <c r="A2" s="188" t="s">
        <v>71</v>
      </c>
      <c r="B2" s="188"/>
      <c r="C2" s="188"/>
      <c r="D2" s="188"/>
    </row>
    <row r="3" spans="1:4" ht="21">
      <c r="A3" s="189" t="s">
        <v>232</v>
      </c>
      <c r="B3" s="189"/>
      <c r="C3" s="189"/>
      <c r="D3" s="189"/>
    </row>
    <row r="4" spans="1:4" ht="19.5">
      <c r="A4" s="17" t="s">
        <v>1</v>
      </c>
      <c r="B4" s="17" t="s">
        <v>72</v>
      </c>
      <c r="C4" s="17" t="s">
        <v>44</v>
      </c>
      <c r="D4" s="18" t="s">
        <v>109</v>
      </c>
    </row>
    <row r="5" spans="1:4" ht="19.5">
      <c r="A5" s="19"/>
      <c r="B5" s="20"/>
      <c r="C5" s="21" t="s">
        <v>73</v>
      </c>
      <c r="D5" s="22"/>
    </row>
    <row r="6" spans="1:4" ht="19.5">
      <c r="A6" s="23" t="s">
        <v>74</v>
      </c>
      <c r="B6" s="24"/>
      <c r="C6" s="25"/>
      <c r="D6" s="26"/>
    </row>
    <row r="7" spans="1:4" ht="19.5">
      <c r="A7" s="27" t="s">
        <v>110</v>
      </c>
      <c r="B7" s="28" t="s">
        <v>233</v>
      </c>
      <c r="C7" s="25"/>
      <c r="D7" s="26"/>
    </row>
    <row r="8" spans="1:4" ht="19.5">
      <c r="A8" s="29" t="s">
        <v>75</v>
      </c>
      <c r="B8" s="28" t="s">
        <v>234</v>
      </c>
      <c r="C8" s="30">
        <v>500000</v>
      </c>
      <c r="D8" s="26">
        <v>417562</v>
      </c>
    </row>
    <row r="9" spans="1:4" ht="19.5">
      <c r="A9" s="29" t="s">
        <v>76</v>
      </c>
      <c r="B9" s="28" t="s">
        <v>235</v>
      </c>
      <c r="C9" s="30">
        <v>135000</v>
      </c>
      <c r="D9" s="26">
        <v>153073</v>
      </c>
    </row>
    <row r="10" spans="1:4" ht="19.5">
      <c r="A10" s="29" t="s">
        <v>77</v>
      </c>
      <c r="B10" s="28" t="s">
        <v>236</v>
      </c>
      <c r="C10" s="30">
        <v>150000</v>
      </c>
      <c r="D10" s="26">
        <v>181185</v>
      </c>
    </row>
    <row r="11" spans="1:4" ht="19.5">
      <c r="A11" s="31" t="s">
        <v>78</v>
      </c>
      <c r="B11" s="20"/>
      <c r="C11" s="32">
        <f>SUM(C8:C10)</f>
        <v>785000</v>
      </c>
      <c r="D11" s="33">
        <f>SUM(D8:D10)</f>
        <v>751820</v>
      </c>
    </row>
    <row r="12" spans="1:4" ht="19.5">
      <c r="A12" s="23" t="s">
        <v>79</v>
      </c>
      <c r="B12" s="28" t="s">
        <v>190</v>
      </c>
      <c r="C12" s="34"/>
      <c r="D12" s="26"/>
    </row>
    <row r="13" spans="1:4" ht="19.5">
      <c r="A13" s="29" t="s">
        <v>156</v>
      </c>
      <c r="B13" s="28" t="s">
        <v>237</v>
      </c>
      <c r="C13" s="35">
        <v>473000</v>
      </c>
      <c r="D13" s="26">
        <v>418460</v>
      </c>
    </row>
    <row r="14" spans="1:4" ht="19.5">
      <c r="A14" s="29" t="s">
        <v>80</v>
      </c>
      <c r="B14" s="28" t="s">
        <v>238</v>
      </c>
      <c r="C14" s="35">
        <v>7000</v>
      </c>
      <c r="D14" s="26">
        <v>7100</v>
      </c>
    </row>
    <row r="15" spans="1:4" ht="19.5">
      <c r="A15" s="29" t="s">
        <v>81</v>
      </c>
      <c r="B15" s="28" t="s">
        <v>239</v>
      </c>
      <c r="C15" s="35">
        <v>15000</v>
      </c>
      <c r="D15" s="26">
        <v>162243</v>
      </c>
    </row>
    <row r="16" spans="1:4" ht="19.5">
      <c r="A16" s="29" t="s">
        <v>82</v>
      </c>
      <c r="B16" s="28" t="s">
        <v>240</v>
      </c>
      <c r="C16" s="35">
        <v>61000</v>
      </c>
      <c r="D16" s="26">
        <v>54800</v>
      </c>
    </row>
    <row r="17" spans="1:4" ht="19.5">
      <c r="A17" s="29" t="s">
        <v>83</v>
      </c>
      <c r="B17" s="28" t="s">
        <v>241</v>
      </c>
      <c r="C17" s="35">
        <v>2000</v>
      </c>
      <c r="D17" s="26">
        <v>1480</v>
      </c>
    </row>
    <row r="18" spans="1:4" ht="19.5">
      <c r="A18" s="29" t="s">
        <v>84</v>
      </c>
      <c r="B18" s="28" t="s">
        <v>242</v>
      </c>
      <c r="C18" s="35">
        <v>6000</v>
      </c>
      <c r="D18" s="26">
        <v>9666</v>
      </c>
    </row>
    <row r="19" spans="1:4" ht="19.5">
      <c r="A19" s="31" t="s">
        <v>78</v>
      </c>
      <c r="B19" s="20"/>
      <c r="C19" s="32">
        <f>SUM(C13:C18)</f>
        <v>564000</v>
      </c>
      <c r="D19" s="33">
        <f>SUM(D13:D18)</f>
        <v>653749</v>
      </c>
    </row>
    <row r="20" spans="1:4" ht="19.5">
      <c r="A20" s="23" t="s">
        <v>111</v>
      </c>
      <c r="B20" s="28" t="s">
        <v>191</v>
      </c>
      <c r="C20" s="25"/>
      <c r="D20" s="26"/>
    </row>
    <row r="21" spans="1:4" ht="19.5">
      <c r="A21" s="29" t="s">
        <v>85</v>
      </c>
      <c r="B21" s="28" t="s">
        <v>243</v>
      </c>
      <c r="C21" s="35">
        <v>200000</v>
      </c>
      <c r="D21" s="26">
        <v>254500</v>
      </c>
    </row>
    <row r="22" spans="1:4" ht="19.5">
      <c r="A22" s="29" t="s">
        <v>86</v>
      </c>
      <c r="B22" s="28" t="s">
        <v>244</v>
      </c>
      <c r="C22" s="35">
        <v>350000</v>
      </c>
      <c r="D22" s="26">
        <v>309751.37</v>
      </c>
    </row>
    <row r="23" spans="1:4" ht="19.5">
      <c r="A23" s="29" t="s">
        <v>87</v>
      </c>
      <c r="B23" s="28" t="s">
        <v>245</v>
      </c>
      <c r="C23" s="36">
        <v>500</v>
      </c>
      <c r="D23" s="26"/>
    </row>
    <row r="24" spans="1:4" ht="19.5">
      <c r="A24" s="31" t="s">
        <v>78</v>
      </c>
      <c r="B24" s="20"/>
      <c r="C24" s="37">
        <f>SUM(C21:C23)</f>
        <v>550500</v>
      </c>
      <c r="D24" s="38">
        <f>SUM(D21:D23)</f>
        <v>564251.37</v>
      </c>
    </row>
    <row r="25" spans="1:4" ht="19.5">
      <c r="A25" s="39" t="s">
        <v>88</v>
      </c>
      <c r="B25" s="28" t="s">
        <v>192</v>
      </c>
      <c r="C25" s="25"/>
      <c r="D25" s="26"/>
    </row>
    <row r="26" spans="1:4" ht="19.5">
      <c r="A26" s="29" t="s">
        <v>89</v>
      </c>
      <c r="B26" s="28" t="s">
        <v>246</v>
      </c>
      <c r="C26" s="35">
        <v>3000</v>
      </c>
      <c r="D26" s="26"/>
    </row>
    <row r="27" spans="1:4" ht="19.5">
      <c r="A27" s="29" t="s">
        <v>90</v>
      </c>
      <c r="B27" s="28" t="s">
        <v>247</v>
      </c>
      <c r="C27" s="35">
        <v>400000</v>
      </c>
      <c r="D27" s="26">
        <v>116200</v>
      </c>
    </row>
    <row r="28" spans="1:4" ht="19.5">
      <c r="A28" s="29" t="s">
        <v>91</v>
      </c>
      <c r="B28" s="28" t="s">
        <v>248</v>
      </c>
      <c r="C28" s="35">
        <v>16000</v>
      </c>
      <c r="D28" s="26">
        <v>42300</v>
      </c>
    </row>
    <row r="29" spans="1:4" ht="19.5">
      <c r="A29" s="31" t="s">
        <v>78</v>
      </c>
      <c r="B29" s="20"/>
      <c r="C29" s="32">
        <f>SUM(C26:C28)</f>
        <v>419000</v>
      </c>
      <c r="D29" s="33">
        <f>SUM(D26:D28)</f>
        <v>158500</v>
      </c>
    </row>
    <row r="30" spans="1:4" ht="19.5">
      <c r="A30" s="39" t="s">
        <v>92</v>
      </c>
      <c r="B30" s="20"/>
      <c r="C30" s="40"/>
      <c r="D30" s="41"/>
    </row>
    <row r="31" spans="1:4" ht="19.5">
      <c r="A31" s="39" t="s">
        <v>112</v>
      </c>
      <c r="B31" s="28" t="s">
        <v>193</v>
      </c>
      <c r="C31" s="40"/>
      <c r="D31" s="41"/>
    </row>
    <row r="32" spans="1:4" ht="19.5">
      <c r="A32" s="29" t="s">
        <v>93</v>
      </c>
      <c r="B32" s="28" t="s">
        <v>249</v>
      </c>
      <c r="C32" s="35">
        <v>8755000</v>
      </c>
      <c r="D32" s="26">
        <v>7956868.19</v>
      </c>
    </row>
    <row r="33" spans="1:4" ht="19.5">
      <c r="A33" s="29" t="s">
        <v>157</v>
      </c>
      <c r="B33" s="28" t="s">
        <v>250</v>
      </c>
      <c r="C33" s="35">
        <v>5094000</v>
      </c>
      <c r="D33" s="26">
        <v>4625318.61</v>
      </c>
    </row>
    <row r="34" spans="1:4" ht="19.5">
      <c r="A34" s="29" t="s">
        <v>158</v>
      </c>
      <c r="B34" s="28" t="s">
        <v>251</v>
      </c>
      <c r="C34" s="35">
        <v>2389000</v>
      </c>
      <c r="D34" s="26">
        <v>2423272.11</v>
      </c>
    </row>
    <row r="35" spans="1:4" ht="19.5">
      <c r="A35" s="29" t="s">
        <v>94</v>
      </c>
      <c r="B35" s="28" t="s">
        <v>252</v>
      </c>
      <c r="C35" s="35">
        <v>3250000</v>
      </c>
      <c r="D35" s="26">
        <v>5133699.13</v>
      </c>
    </row>
    <row r="36" spans="1:4" ht="19.5">
      <c r="A36" s="29" t="s">
        <v>95</v>
      </c>
      <c r="B36" s="28" t="s">
        <v>253</v>
      </c>
      <c r="C36" s="35">
        <v>80000</v>
      </c>
      <c r="D36" s="26">
        <v>38231.16</v>
      </c>
    </row>
    <row r="37" spans="1:4" ht="19.5">
      <c r="A37" s="29" t="s">
        <v>96</v>
      </c>
      <c r="B37" s="28" t="s">
        <v>254</v>
      </c>
      <c r="C37" s="35">
        <v>188000</v>
      </c>
      <c r="D37" s="26">
        <v>89608.81</v>
      </c>
    </row>
    <row r="38" spans="1:4" ht="19.5">
      <c r="A38" s="29" t="s">
        <v>97</v>
      </c>
      <c r="B38" s="28" t="s">
        <v>255</v>
      </c>
      <c r="C38" s="35">
        <v>2125000</v>
      </c>
      <c r="D38" s="26">
        <v>1033757</v>
      </c>
    </row>
    <row r="39" spans="1:4" ht="19.5">
      <c r="A39" s="29" t="s">
        <v>98</v>
      </c>
      <c r="B39" s="28" t="s">
        <v>256</v>
      </c>
      <c r="C39" s="35">
        <v>55000</v>
      </c>
      <c r="D39" s="26">
        <v>64023.29</v>
      </c>
    </row>
    <row r="40" spans="1:4" ht="19.5">
      <c r="A40" s="29" t="s">
        <v>257</v>
      </c>
      <c r="B40" s="28" t="s">
        <v>258</v>
      </c>
      <c r="C40" s="35"/>
      <c r="D40" s="44">
        <v>183041.39</v>
      </c>
    </row>
    <row r="41" spans="1:4" ht="19.5">
      <c r="A41" s="49"/>
      <c r="B41" s="21"/>
      <c r="C41" s="32">
        <f>SUM(C32:C39)</f>
        <v>21936000</v>
      </c>
      <c r="D41" s="33">
        <f>SUM(D32:D40)</f>
        <v>21547819.689999998</v>
      </c>
    </row>
    <row r="42" spans="1:4" ht="19.5">
      <c r="A42" s="45"/>
      <c r="B42" s="45"/>
      <c r="C42" s="46"/>
      <c r="D42" s="210"/>
    </row>
    <row r="43" spans="1:4" ht="19.5">
      <c r="A43" s="45"/>
      <c r="B43" s="45"/>
      <c r="C43" s="46"/>
      <c r="D43" s="210"/>
    </row>
    <row r="44" spans="1:4" ht="19.5">
      <c r="A44" s="45"/>
      <c r="B44" s="45" t="s">
        <v>60</v>
      </c>
      <c r="C44" s="46"/>
      <c r="D44" s="47"/>
    </row>
    <row r="45" spans="1:4" ht="19.5">
      <c r="A45" s="17" t="s">
        <v>1</v>
      </c>
      <c r="B45" s="17" t="s">
        <v>72</v>
      </c>
      <c r="C45" s="17" t="s">
        <v>44</v>
      </c>
      <c r="D45" s="18" t="s">
        <v>109</v>
      </c>
    </row>
    <row r="46" spans="1:4" ht="19.5">
      <c r="A46" s="48"/>
      <c r="B46" s="21"/>
      <c r="C46" s="21" t="s">
        <v>73</v>
      </c>
      <c r="D46" s="22"/>
    </row>
    <row r="47" spans="1:4" ht="19.5">
      <c r="A47" s="23" t="s">
        <v>99</v>
      </c>
      <c r="B47" s="24"/>
      <c r="C47" s="25"/>
      <c r="D47" s="26"/>
    </row>
    <row r="48" spans="1:4" ht="19.5">
      <c r="A48" s="43" t="s">
        <v>113</v>
      </c>
      <c r="B48" s="42"/>
      <c r="C48" s="25"/>
      <c r="D48" s="26"/>
    </row>
    <row r="49" spans="1:4" ht="19.5">
      <c r="A49" s="29" t="s">
        <v>159</v>
      </c>
      <c r="B49" s="28" t="s">
        <v>259</v>
      </c>
      <c r="C49" s="35">
        <v>19060000</v>
      </c>
      <c r="D49" s="26"/>
    </row>
    <row r="50" spans="1:4" ht="19.5">
      <c r="A50" s="29" t="s">
        <v>114</v>
      </c>
      <c r="B50" s="28" t="s">
        <v>260</v>
      </c>
      <c r="C50" s="35"/>
      <c r="D50" s="44">
        <v>1949256</v>
      </c>
    </row>
    <row r="51" spans="1:4" ht="19.5">
      <c r="A51" s="29" t="s">
        <v>115</v>
      </c>
      <c r="B51" s="28" t="s">
        <v>260</v>
      </c>
      <c r="C51" s="211"/>
      <c r="D51" s="26">
        <v>4237960</v>
      </c>
    </row>
    <row r="52" spans="1:4" ht="19.5">
      <c r="A52" s="29" t="s">
        <v>116</v>
      </c>
      <c r="B52" s="28" t="s">
        <v>260</v>
      </c>
      <c r="C52" s="35"/>
      <c r="D52" s="44">
        <v>84000</v>
      </c>
    </row>
    <row r="53" spans="1:4" ht="19.5">
      <c r="A53" s="29" t="s">
        <v>261</v>
      </c>
      <c r="B53" s="28" t="s">
        <v>260</v>
      </c>
      <c r="C53" s="35"/>
      <c r="D53" s="44">
        <v>20000</v>
      </c>
    </row>
    <row r="54" spans="1:4" ht="19.5">
      <c r="A54" s="29" t="s">
        <v>117</v>
      </c>
      <c r="B54" s="28" t="s">
        <v>260</v>
      </c>
      <c r="C54" s="35"/>
      <c r="D54" s="44">
        <v>10238235</v>
      </c>
    </row>
    <row r="55" spans="1:4" ht="19.5">
      <c r="A55" s="29" t="s">
        <v>118</v>
      </c>
      <c r="B55" s="28" t="s">
        <v>260</v>
      </c>
      <c r="C55" s="35"/>
      <c r="D55" s="44"/>
    </row>
    <row r="56" spans="1:4" ht="19.5">
      <c r="A56" s="29" t="s">
        <v>119</v>
      </c>
      <c r="B56" s="28" t="s">
        <v>260</v>
      </c>
      <c r="C56" s="35"/>
      <c r="D56" s="44">
        <v>146977</v>
      </c>
    </row>
    <row r="57" spans="1:4" ht="20.25" thickBot="1">
      <c r="A57" s="49" t="s">
        <v>78</v>
      </c>
      <c r="B57" s="21"/>
      <c r="C57" s="50">
        <f>SUM(C49:C49)</f>
        <v>19060000</v>
      </c>
      <c r="D57" s="51">
        <f>SUM(D47:D56)</f>
        <v>16676428</v>
      </c>
    </row>
    <row r="58" spans="1:4" ht="21" thickBot="1">
      <c r="A58" s="212" t="s">
        <v>100</v>
      </c>
      <c r="B58" s="213"/>
      <c r="C58" s="214">
        <f>C11+C19+C24+C29+C41+C57</f>
        <v>43314500</v>
      </c>
      <c r="D58" s="215">
        <f>D11+D19+D24+D29+D41+D57</f>
        <v>40352568.06</v>
      </c>
    </row>
    <row r="59" spans="1:4" ht="19.5">
      <c r="A59" s="54" t="s">
        <v>101</v>
      </c>
      <c r="B59" s="55"/>
      <c r="C59" s="40"/>
      <c r="D59" s="56"/>
    </row>
    <row r="60" spans="1:4" ht="19.5">
      <c r="A60" s="59" t="s">
        <v>160</v>
      </c>
      <c r="B60" s="28" t="s">
        <v>262</v>
      </c>
      <c r="C60" s="40"/>
      <c r="D60" s="58"/>
    </row>
    <row r="61" spans="1:4" ht="19.5">
      <c r="A61" s="59" t="s">
        <v>161</v>
      </c>
      <c r="B61" s="28"/>
      <c r="C61" s="40"/>
      <c r="D61" s="58"/>
    </row>
    <row r="62" spans="1:4" ht="19.5">
      <c r="A62" s="59" t="s">
        <v>162</v>
      </c>
      <c r="B62" s="28" t="s">
        <v>263</v>
      </c>
      <c r="C62" s="40"/>
      <c r="D62" s="58">
        <v>4582400</v>
      </c>
    </row>
    <row r="63" spans="1:4" ht="19.5">
      <c r="A63" s="59" t="s">
        <v>122</v>
      </c>
      <c r="B63" s="42"/>
      <c r="C63" s="40"/>
      <c r="D63" s="58"/>
    </row>
    <row r="64" spans="1:4" ht="19.5">
      <c r="A64" s="59" t="s">
        <v>121</v>
      </c>
      <c r="B64" s="28" t="s">
        <v>263</v>
      </c>
      <c r="C64" s="40"/>
      <c r="D64" s="58">
        <v>15241600</v>
      </c>
    </row>
    <row r="65" spans="1:4" ht="19.5">
      <c r="A65" s="59" t="s">
        <v>123</v>
      </c>
      <c r="B65" s="42"/>
      <c r="C65" s="40"/>
      <c r="D65" s="58"/>
    </row>
    <row r="66" spans="1:4" ht="19.5">
      <c r="A66" s="59" t="s">
        <v>163</v>
      </c>
      <c r="B66" s="28" t="s">
        <v>263</v>
      </c>
      <c r="C66" s="40"/>
      <c r="D66" s="58">
        <v>1859934.47</v>
      </c>
    </row>
    <row r="67" spans="1:4" ht="19.5">
      <c r="A67" s="59" t="s">
        <v>124</v>
      </c>
      <c r="B67" s="42"/>
      <c r="C67" s="40"/>
      <c r="D67" s="58"/>
    </row>
    <row r="68" spans="1:4" ht="19.5">
      <c r="A68" s="59" t="s">
        <v>164</v>
      </c>
      <c r="B68" s="28" t="s">
        <v>263</v>
      </c>
      <c r="C68" s="40"/>
      <c r="D68" s="58">
        <v>162345</v>
      </c>
    </row>
    <row r="69" spans="1:4" ht="19.5">
      <c r="A69" s="59" t="s">
        <v>165</v>
      </c>
      <c r="B69" s="42"/>
      <c r="C69" s="40"/>
      <c r="D69" s="58"/>
    </row>
    <row r="70" spans="1:4" ht="19.5">
      <c r="A70" s="59" t="s">
        <v>125</v>
      </c>
      <c r="B70" s="28" t="s">
        <v>263</v>
      </c>
      <c r="C70" s="40"/>
      <c r="D70" s="58"/>
    </row>
    <row r="71" spans="1:4" ht="19.5">
      <c r="A71" s="59" t="s">
        <v>166</v>
      </c>
      <c r="B71" s="42"/>
      <c r="C71" s="40"/>
      <c r="D71" s="58"/>
    </row>
    <row r="72" spans="1:4" ht="19.5">
      <c r="A72" s="59" t="s">
        <v>126</v>
      </c>
      <c r="B72" s="28" t="s">
        <v>263</v>
      </c>
      <c r="C72" s="40"/>
      <c r="D72" s="58">
        <v>1504450</v>
      </c>
    </row>
    <row r="73" spans="1:4" ht="19.5">
      <c r="A73" s="59" t="s">
        <v>127</v>
      </c>
      <c r="B73" s="42"/>
      <c r="C73" s="40"/>
      <c r="D73" s="58"/>
    </row>
    <row r="74" spans="1:4" ht="19.5">
      <c r="A74" s="59" t="s">
        <v>128</v>
      </c>
      <c r="B74" s="28" t="s">
        <v>263</v>
      </c>
      <c r="C74" s="40"/>
      <c r="D74" s="58">
        <v>398100</v>
      </c>
    </row>
    <row r="75" spans="1:4" ht="19.5">
      <c r="A75" s="59" t="s">
        <v>129</v>
      </c>
      <c r="B75" s="42"/>
      <c r="C75" s="40"/>
      <c r="D75" s="58"/>
    </row>
    <row r="76" spans="1:4" ht="19.5">
      <c r="A76" s="59" t="s">
        <v>264</v>
      </c>
      <c r="B76" s="28" t="s">
        <v>263</v>
      </c>
      <c r="C76" s="40"/>
      <c r="D76" s="58">
        <v>326400</v>
      </c>
    </row>
    <row r="77" spans="1:4" ht="19.5">
      <c r="A77" s="59" t="s">
        <v>130</v>
      </c>
      <c r="B77" s="28" t="s">
        <v>263</v>
      </c>
      <c r="C77" s="40"/>
      <c r="D77" s="58"/>
    </row>
    <row r="78" spans="1:4" ht="19.5">
      <c r="A78" s="59" t="s">
        <v>102</v>
      </c>
      <c r="B78" s="42"/>
      <c r="C78" s="40"/>
      <c r="D78" s="58"/>
    </row>
    <row r="79" spans="1:4" ht="19.5">
      <c r="A79" s="59" t="s">
        <v>131</v>
      </c>
      <c r="B79" s="28" t="s">
        <v>263</v>
      </c>
      <c r="C79" s="40"/>
      <c r="D79" s="58"/>
    </row>
    <row r="80" spans="1:4" ht="19.5">
      <c r="A80" s="59" t="s">
        <v>132</v>
      </c>
      <c r="B80" s="28" t="s">
        <v>263</v>
      </c>
      <c r="C80" s="40"/>
      <c r="D80" s="58"/>
    </row>
    <row r="81" spans="1:4" ht="19.5">
      <c r="A81" s="59" t="s">
        <v>133</v>
      </c>
      <c r="B81" s="20"/>
      <c r="C81" s="40"/>
      <c r="D81" s="58"/>
    </row>
    <row r="82" spans="1:4" ht="19.5">
      <c r="A82" s="59" t="s">
        <v>134</v>
      </c>
      <c r="B82" s="28" t="s">
        <v>263</v>
      </c>
      <c r="C82" s="40"/>
      <c r="D82" s="58"/>
    </row>
    <row r="83" spans="1:4" ht="19.5">
      <c r="A83" s="59" t="s">
        <v>135</v>
      </c>
      <c r="B83" s="20"/>
      <c r="C83" s="40"/>
      <c r="D83" s="58"/>
    </row>
    <row r="84" spans="1:4" ht="19.5">
      <c r="A84" s="59" t="s">
        <v>136</v>
      </c>
      <c r="B84" s="28" t="s">
        <v>263</v>
      </c>
      <c r="C84" s="40"/>
      <c r="D84" s="58"/>
    </row>
    <row r="85" spans="1:4" ht="19.5">
      <c r="A85" s="59" t="s">
        <v>137</v>
      </c>
      <c r="B85" s="20"/>
      <c r="C85" s="40"/>
      <c r="D85" s="58"/>
    </row>
    <row r="86" spans="1:4" ht="19.5">
      <c r="A86" s="31" t="s">
        <v>78</v>
      </c>
      <c r="B86" s="20"/>
      <c r="C86" s="40"/>
      <c r="D86" s="61">
        <f>SUM(D59:D84)</f>
        <v>24075229.47</v>
      </c>
    </row>
    <row r="87" spans="1:4" ht="19.5">
      <c r="A87" s="45"/>
      <c r="B87" s="45" t="s">
        <v>168</v>
      </c>
      <c r="C87" s="46"/>
      <c r="D87" s="47"/>
    </row>
    <row r="88" spans="1:4" ht="19.5">
      <c r="A88" s="17" t="s">
        <v>1</v>
      </c>
      <c r="B88" s="17" t="s">
        <v>72</v>
      </c>
      <c r="C88" s="17" t="s">
        <v>44</v>
      </c>
      <c r="D88" s="18" t="s">
        <v>109</v>
      </c>
    </row>
    <row r="89" spans="1:4" ht="19.5">
      <c r="A89" s="48"/>
      <c r="B89" s="21"/>
      <c r="C89" s="21" t="s">
        <v>73</v>
      </c>
      <c r="D89" s="22"/>
    </row>
    <row r="90" spans="1:4" ht="19.5">
      <c r="A90" s="57" t="s">
        <v>120</v>
      </c>
      <c r="B90" s="20"/>
      <c r="C90" s="40"/>
      <c r="D90" s="58"/>
    </row>
    <row r="91" spans="1:4" ht="19.5">
      <c r="A91" s="59" t="s">
        <v>265</v>
      </c>
      <c r="B91" s="28" t="s">
        <v>263</v>
      </c>
      <c r="C91" s="40"/>
      <c r="D91" s="58">
        <v>111500</v>
      </c>
    </row>
    <row r="92" spans="1:4" ht="19.5">
      <c r="A92" s="59" t="s">
        <v>167</v>
      </c>
      <c r="B92" s="20"/>
      <c r="C92" s="40"/>
      <c r="D92" s="58"/>
    </row>
    <row r="93" spans="1:4" ht="19.5">
      <c r="A93" s="59" t="s">
        <v>266</v>
      </c>
      <c r="B93" s="20"/>
      <c r="C93" s="40"/>
      <c r="D93" s="58">
        <v>1123255</v>
      </c>
    </row>
    <row r="94" spans="1:4" ht="19.5">
      <c r="A94" s="59" t="s">
        <v>167</v>
      </c>
      <c r="B94" s="20"/>
      <c r="C94" s="40"/>
      <c r="D94" s="58"/>
    </row>
    <row r="95" spans="1:4" ht="19.5">
      <c r="A95" s="59" t="s">
        <v>267</v>
      </c>
      <c r="B95" s="28" t="s">
        <v>263</v>
      </c>
      <c r="C95" s="40"/>
      <c r="D95" s="58">
        <v>526975</v>
      </c>
    </row>
    <row r="96" spans="1:4" ht="19.5">
      <c r="A96" s="59" t="s">
        <v>268</v>
      </c>
      <c r="B96" s="20"/>
      <c r="C96" s="40"/>
      <c r="D96" s="58"/>
    </row>
    <row r="97" spans="1:4" ht="19.5">
      <c r="A97" s="49" t="s">
        <v>78</v>
      </c>
      <c r="B97" s="21"/>
      <c r="C97" s="137"/>
      <c r="D97" s="61">
        <f>SUM(D91:D96)</f>
        <v>1761730</v>
      </c>
    </row>
    <row r="98" spans="1:4" ht="19.5">
      <c r="A98" s="52" t="s">
        <v>169</v>
      </c>
      <c r="B98" s="53"/>
      <c r="C98" s="60" t="s">
        <v>103</v>
      </c>
      <c r="D98" s="61">
        <f>D86+D97</f>
        <v>25836959.47</v>
      </c>
    </row>
    <row r="99" spans="1:4" ht="19.5">
      <c r="A99" s="190"/>
      <c r="B99" s="190"/>
      <c r="C99" s="190"/>
      <c r="D99" s="190"/>
    </row>
    <row r="100" spans="1:4" ht="19.5">
      <c r="A100" s="138"/>
      <c r="B100" s="45"/>
      <c r="C100" s="139"/>
      <c r="D100" s="47"/>
    </row>
  </sheetData>
  <sheetProtection/>
  <mergeCells count="4">
    <mergeCell ref="A1:D1"/>
    <mergeCell ref="A2:D2"/>
    <mergeCell ref="A3:D3"/>
    <mergeCell ref="A99:D9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00390625" style="15" customWidth="1"/>
    <col min="2" max="2" width="49.8515625" style="15" customWidth="1"/>
    <col min="3" max="6" width="15.00390625" style="15" customWidth="1"/>
    <col min="7" max="16384" width="9.00390625" style="15" customWidth="1"/>
  </cols>
  <sheetData>
    <row r="1" spans="1:6" ht="25.5">
      <c r="A1" s="62"/>
      <c r="B1" s="63"/>
      <c r="C1" s="63"/>
      <c r="D1" s="64"/>
      <c r="E1" s="64"/>
      <c r="F1" s="140" t="s">
        <v>28</v>
      </c>
    </row>
    <row r="2" spans="1:6" ht="25.5">
      <c r="A2" s="62"/>
      <c r="B2" s="63"/>
      <c r="C2" s="63"/>
      <c r="D2" s="64"/>
      <c r="E2" s="64"/>
      <c r="F2" s="62"/>
    </row>
    <row r="3" spans="1:6" ht="27.75">
      <c r="A3" s="191" t="s">
        <v>29</v>
      </c>
      <c r="B3" s="191"/>
      <c r="C3" s="191"/>
      <c r="D3" s="191"/>
      <c r="E3" s="191"/>
      <c r="F3" s="191"/>
    </row>
    <row r="4" spans="1:6" ht="27.75">
      <c r="A4" s="191" t="s">
        <v>30</v>
      </c>
      <c r="B4" s="191"/>
      <c r="C4" s="191"/>
      <c r="D4" s="191"/>
      <c r="E4" s="191"/>
      <c r="F4" s="191"/>
    </row>
    <row r="5" spans="1:6" ht="27.75">
      <c r="A5" s="191" t="s">
        <v>269</v>
      </c>
      <c r="B5" s="191"/>
      <c r="C5" s="191"/>
      <c r="D5" s="191"/>
      <c r="E5" s="191"/>
      <c r="F5" s="191"/>
    </row>
    <row r="6" spans="1:6" ht="25.5">
      <c r="A6" s="65" t="s">
        <v>31</v>
      </c>
      <c r="B6" s="65" t="s">
        <v>1</v>
      </c>
      <c r="C6" s="141" t="s">
        <v>32</v>
      </c>
      <c r="D6" s="66" t="s">
        <v>138</v>
      </c>
      <c r="E6" s="66" t="s">
        <v>139</v>
      </c>
      <c r="F6" s="65" t="s">
        <v>33</v>
      </c>
    </row>
    <row r="7" spans="1:6" ht="25.5">
      <c r="A7" s="216">
        <v>1</v>
      </c>
      <c r="B7" s="217" t="s">
        <v>34</v>
      </c>
      <c r="C7" s="143">
        <v>14919.7</v>
      </c>
      <c r="D7" s="142"/>
      <c r="E7" s="143"/>
      <c r="F7" s="67">
        <f aca="true" t="shared" si="0" ref="F7:F17">C7+D7-E7</f>
        <v>14919.7</v>
      </c>
    </row>
    <row r="8" spans="1:6" ht="25.5">
      <c r="A8" s="218">
        <v>2</v>
      </c>
      <c r="B8" s="219" t="s">
        <v>35</v>
      </c>
      <c r="C8" s="145">
        <v>17903.64</v>
      </c>
      <c r="D8" s="144"/>
      <c r="E8" s="145"/>
      <c r="F8" s="68">
        <f t="shared" si="0"/>
        <v>17903.64</v>
      </c>
    </row>
    <row r="9" spans="1:6" ht="25.5">
      <c r="A9" s="218">
        <v>3</v>
      </c>
      <c r="B9" s="219" t="s">
        <v>36</v>
      </c>
      <c r="C9" s="145">
        <v>712165.25</v>
      </c>
      <c r="D9" s="144">
        <v>109395</v>
      </c>
      <c r="E9" s="145">
        <v>40250</v>
      </c>
      <c r="F9" s="68">
        <f t="shared" si="0"/>
        <v>781310.25</v>
      </c>
    </row>
    <row r="10" spans="1:6" ht="25.5">
      <c r="A10" s="218">
        <v>4</v>
      </c>
      <c r="B10" s="219" t="s">
        <v>37</v>
      </c>
      <c r="C10" s="145">
        <v>5644.17</v>
      </c>
      <c r="D10" s="144">
        <v>18422.4</v>
      </c>
      <c r="E10" s="145">
        <v>5644.17</v>
      </c>
      <c r="F10" s="68">
        <f t="shared" si="0"/>
        <v>18422.4</v>
      </c>
    </row>
    <row r="11" spans="1:6" ht="25.5">
      <c r="A11" s="218">
        <v>5</v>
      </c>
      <c r="B11" s="219" t="s">
        <v>38</v>
      </c>
      <c r="C11" s="145">
        <v>3.97</v>
      </c>
      <c r="D11" s="144">
        <v>40641.95</v>
      </c>
      <c r="E11" s="145">
        <v>18198.82</v>
      </c>
      <c r="F11" s="68">
        <f t="shared" si="0"/>
        <v>22447.1</v>
      </c>
    </row>
    <row r="12" spans="1:6" ht="25.5">
      <c r="A12" s="218">
        <v>6</v>
      </c>
      <c r="B12" s="219" t="s">
        <v>140</v>
      </c>
      <c r="C12" s="145">
        <f>'[1]เม.ย.'!F13</f>
        <v>5.22</v>
      </c>
      <c r="D12" s="144"/>
      <c r="E12" s="145"/>
      <c r="F12" s="68">
        <f t="shared" si="0"/>
        <v>5.22</v>
      </c>
    </row>
    <row r="13" spans="1:6" ht="25.5">
      <c r="A13" s="218">
        <v>7</v>
      </c>
      <c r="B13" s="219" t="s">
        <v>39</v>
      </c>
      <c r="C13" s="145">
        <v>12959</v>
      </c>
      <c r="D13" s="144">
        <v>12612</v>
      </c>
      <c r="E13" s="145">
        <v>25571</v>
      </c>
      <c r="F13" s="68">
        <f t="shared" si="0"/>
        <v>0</v>
      </c>
    </row>
    <row r="14" spans="1:6" ht="25.5">
      <c r="A14" s="218">
        <v>8</v>
      </c>
      <c r="B14" s="219" t="s">
        <v>270</v>
      </c>
      <c r="C14" s="145">
        <v>30000</v>
      </c>
      <c r="D14" s="144"/>
      <c r="E14" s="145">
        <v>30000</v>
      </c>
      <c r="F14" s="68">
        <f t="shared" si="0"/>
        <v>0</v>
      </c>
    </row>
    <row r="15" spans="1:6" ht="25.5">
      <c r="A15" s="218">
        <v>9</v>
      </c>
      <c r="B15" s="219" t="s">
        <v>271</v>
      </c>
      <c r="C15" s="145"/>
      <c r="D15" s="144">
        <v>27300</v>
      </c>
      <c r="E15" s="145"/>
      <c r="F15" s="68">
        <f t="shared" si="0"/>
        <v>27300</v>
      </c>
    </row>
    <row r="16" spans="1:6" ht="25.5">
      <c r="A16" s="218">
        <v>10</v>
      </c>
      <c r="B16" s="219" t="s">
        <v>272</v>
      </c>
      <c r="C16" s="145"/>
      <c r="D16" s="144">
        <v>7275</v>
      </c>
      <c r="E16" s="145"/>
      <c r="F16" s="68">
        <f t="shared" si="0"/>
        <v>7275</v>
      </c>
    </row>
    <row r="17" spans="1:6" ht="25.5">
      <c r="A17" s="220">
        <v>11</v>
      </c>
      <c r="B17" s="221" t="s">
        <v>273</v>
      </c>
      <c r="C17" s="222">
        <f>'[1]เม.ย.'!F15</f>
        <v>0</v>
      </c>
      <c r="D17" s="146">
        <v>22400</v>
      </c>
      <c r="E17" s="222"/>
      <c r="F17" s="223">
        <f t="shared" si="0"/>
        <v>22400</v>
      </c>
    </row>
    <row r="18" spans="1:6" ht="26.25" thickBot="1">
      <c r="A18" s="224" t="s">
        <v>40</v>
      </c>
      <c r="B18" s="224"/>
      <c r="C18" s="147">
        <f>SUM(C7:C17)</f>
        <v>793600.95</v>
      </c>
      <c r="D18" s="147">
        <f>SUM(D7:D17)</f>
        <v>238046.34999999998</v>
      </c>
      <c r="E18" s="147">
        <f>SUM(E7:E17)</f>
        <v>119663.98999999999</v>
      </c>
      <c r="F18" s="147">
        <f>SUM(F7:F17)</f>
        <v>911983.3099999999</v>
      </c>
    </row>
    <row r="19" spans="1:6" ht="26.25" thickTop="1">
      <c r="A19" s="62"/>
      <c r="B19" s="63"/>
      <c r="C19" s="63"/>
      <c r="D19" s="64"/>
      <c r="E19" s="64"/>
      <c r="F19" s="63"/>
    </row>
    <row r="20" spans="1:6" ht="25.5">
      <c r="A20" s="62"/>
      <c r="B20" s="63"/>
      <c r="C20" s="63"/>
      <c r="D20" s="64"/>
      <c r="E20" s="64"/>
      <c r="F20" s="63"/>
    </row>
  </sheetData>
  <sheetProtection/>
  <mergeCells count="4">
    <mergeCell ref="A3:F3"/>
    <mergeCell ref="A4:F4"/>
    <mergeCell ref="A5:F5"/>
    <mergeCell ref="A18:B18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24"/>
    </sheetView>
  </sheetViews>
  <sheetFormatPr defaultColWidth="9.140625" defaultRowHeight="15"/>
  <cols>
    <col min="1" max="1" width="9.140625" style="16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69"/>
      <c r="B1" s="69"/>
      <c r="C1" s="69"/>
      <c r="D1" s="69"/>
      <c r="E1" s="69"/>
      <c r="F1" s="193" t="s">
        <v>170</v>
      </c>
      <c r="G1" s="193"/>
    </row>
    <row r="2" spans="1:7" ht="26.25">
      <c r="A2" s="194" t="s">
        <v>171</v>
      </c>
      <c r="B2" s="194"/>
      <c r="C2" s="194"/>
      <c r="D2" s="194"/>
      <c r="E2" s="194"/>
      <c r="F2" s="194"/>
      <c r="G2" s="194"/>
    </row>
    <row r="3" spans="1:7" ht="21">
      <c r="A3" s="185" t="s">
        <v>104</v>
      </c>
      <c r="B3" s="185"/>
      <c r="C3" s="185"/>
      <c r="D3" s="185"/>
      <c r="E3" s="185"/>
      <c r="F3" s="185"/>
      <c r="G3" s="185"/>
    </row>
    <row r="4" spans="1:7" ht="21">
      <c r="A4" s="186" t="s">
        <v>274</v>
      </c>
      <c r="B4" s="186"/>
      <c r="C4" s="186"/>
      <c r="D4" s="186"/>
      <c r="E4" s="186"/>
      <c r="F4" s="186"/>
      <c r="G4" s="186"/>
    </row>
    <row r="5" spans="1:7" ht="21">
      <c r="A5" s="83" t="s">
        <v>31</v>
      </c>
      <c r="B5" s="168" t="s">
        <v>1</v>
      </c>
      <c r="C5" s="83" t="s">
        <v>141</v>
      </c>
      <c r="D5" s="169" t="s">
        <v>73</v>
      </c>
      <c r="E5" s="83" t="s">
        <v>105</v>
      </c>
      <c r="F5" s="83" t="s">
        <v>106</v>
      </c>
      <c r="G5" s="148" t="s">
        <v>107</v>
      </c>
    </row>
    <row r="6" spans="1:7" ht="21">
      <c r="A6" s="84"/>
      <c r="B6" s="149"/>
      <c r="C6" s="150" t="s">
        <v>172</v>
      </c>
      <c r="D6" s="151"/>
      <c r="E6" s="108"/>
      <c r="F6" s="152"/>
      <c r="G6" s="153"/>
    </row>
    <row r="7" spans="1:7" ht="21">
      <c r="A7" s="72">
        <v>1</v>
      </c>
      <c r="B7" s="154" t="s">
        <v>173</v>
      </c>
      <c r="C7" s="123"/>
      <c r="D7" s="73"/>
      <c r="E7" s="74"/>
      <c r="F7" s="155">
        <f>C7+D7-E7</f>
        <v>0</v>
      </c>
      <c r="G7" s="225"/>
    </row>
    <row r="8" spans="1:7" ht="21">
      <c r="A8" s="72">
        <v>2</v>
      </c>
      <c r="B8" s="154" t="s">
        <v>174</v>
      </c>
      <c r="C8" s="74">
        <v>27595</v>
      </c>
      <c r="D8" s="73"/>
      <c r="E8" s="74">
        <v>13760</v>
      </c>
      <c r="F8" s="155">
        <f>C8+D8-E8</f>
        <v>13835</v>
      </c>
      <c r="G8" s="226"/>
    </row>
    <row r="9" spans="1:7" ht="21">
      <c r="A9" s="72">
        <v>3</v>
      </c>
      <c r="B9" s="154" t="s">
        <v>175</v>
      </c>
      <c r="C9" s="74"/>
      <c r="D9" s="73"/>
      <c r="E9" s="74"/>
      <c r="F9" s="155">
        <f aca="true" t="shared" si="0" ref="F9:F20">C9+D9-E9</f>
        <v>0</v>
      </c>
      <c r="G9" s="226"/>
    </row>
    <row r="10" spans="1:7" ht="21">
      <c r="A10" s="72">
        <v>4</v>
      </c>
      <c r="B10" s="154" t="s">
        <v>176</v>
      </c>
      <c r="C10" s="74">
        <v>2329200</v>
      </c>
      <c r="D10" s="73">
        <v>700</v>
      </c>
      <c r="E10" s="74">
        <v>1269800</v>
      </c>
      <c r="F10" s="155">
        <f t="shared" si="0"/>
        <v>1060100</v>
      </c>
      <c r="G10" s="76" t="s">
        <v>275</v>
      </c>
    </row>
    <row r="11" spans="1:7" ht="21">
      <c r="A11" s="72">
        <v>5</v>
      </c>
      <c r="B11" s="154" t="s">
        <v>177</v>
      </c>
      <c r="C11" s="74">
        <v>616000</v>
      </c>
      <c r="D11" s="73">
        <v>73600</v>
      </c>
      <c r="E11" s="74">
        <v>462400</v>
      </c>
      <c r="F11" s="155">
        <f t="shared" si="0"/>
        <v>227200</v>
      </c>
      <c r="G11" s="76" t="s">
        <v>276</v>
      </c>
    </row>
    <row r="12" spans="1:7" ht="21">
      <c r="A12" s="72">
        <v>6</v>
      </c>
      <c r="B12" s="154" t="s">
        <v>178</v>
      </c>
      <c r="C12" s="74">
        <v>175390</v>
      </c>
      <c r="D12" s="73"/>
      <c r="E12" s="74">
        <v>134840</v>
      </c>
      <c r="F12" s="155">
        <f t="shared" si="0"/>
        <v>40550</v>
      </c>
      <c r="G12" s="226"/>
    </row>
    <row r="13" spans="1:7" ht="21">
      <c r="A13" s="72">
        <v>7</v>
      </c>
      <c r="B13" s="154" t="s">
        <v>179</v>
      </c>
      <c r="C13" s="74">
        <v>105310</v>
      </c>
      <c r="D13" s="73"/>
      <c r="E13" s="74">
        <v>26570</v>
      </c>
      <c r="F13" s="155">
        <f t="shared" si="0"/>
        <v>78740</v>
      </c>
      <c r="G13" s="226"/>
    </row>
    <row r="14" spans="1:7" ht="21">
      <c r="A14" s="72">
        <v>8</v>
      </c>
      <c r="B14" s="154" t="s">
        <v>180</v>
      </c>
      <c r="C14" s="74">
        <v>192000</v>
      </c>
      <c r="D14" s="73"/>
      <c r="E14" s="74"/>
      <c r="F14" s="155">
        <f t="shared" si="0"/>
        <v>192000</v>
      </c>
      <c r="G14" s="226"/>
    </row>
    <row r="15" spans="1:7" ht="21">
      <c r="A15" s="72">
        <v>9</v>
      </c>
      <c r="B15" s="154" t="s">
        <v>181</v>
      </c>
      <c r="C15" s="74"/>
      <c r="D15" s="73"/>
      <c r="E15" s="74"/>
      <c r="F15" s="155">
        <f t="shared" si="0"/>
        <v>0</v>
      </c>
      <c r="G15" s="75"/>
    </row>
    <row r="16" spans="1:7" ht="21">
      <c r="A16" s="72">
        <v>10</v>
      </c>
      <c r="B16" s="154" t="s">
        <v>182</v>
      </c>
      <c r="C16" s="74"/>
      <c r="D16" s="73"/>
      <c r="E16" s="74"/>
      <c r="F16" s="155">
        <f t="shared" si="0"/>
        <v>0</v>
      </c>
      <c r="G16" s="75"/>
    </row>
    <row r="17" spans="1:7" ht="21">
      <c r="A17" s="72">
        <v>11</v>
      </c>
      <c r="B17" s="154" t="s">
        <v>183</v>
      </c>
      <c r="C17" s="74"/>
      <c r="D17" s="73"/>
      <c r="E17" s="74"/>
      <c r="F17" s="155">
        <f t="shared" si="0"/>
        <v>0</v>
      </c>
      <c r="G17" s="75"/>
    </row>
    <row r="18" spans="1:7" ht="21">
      <c r="A18" s="72">
        <v>12</v>
      </c>
      <c r="B18" s="154" t="s">
        <v>184</v>
      </c>
      <c r="C18" s="74"/>
      <c r="D18" s="73"/>
      <c r="E18" s="74"/>
      <c r="F18" s="155">
        <f t="shared" si="0"/>
        <v>0</v>
      </c>
      <c r="G18" s="75"/>
    </row>
    <row r="19" spans="1:7" ht="21">
      <c r="A19" s="72">
        <v>13</v>
      </c>
      <c r="B19" s="154" t="s">
        <v>277</v>
      </c>
      <c r="C19" s="74"/>
      <c r="D19" s="73">
        <v>494130</v>
      </c>
      <c r="E19" s="74"/>
      <c r="F19" s="155">
        <f t="shared" si="0"/>
        <v>494130</v>
      </c>
      <c r="G19" s="75"/>
    </row>
    <row r="20" spans="1:7" ht="21">
      <c r="A20" s="72">
        <v>14</v>
      </c>
      <c r="B20" s="154" t="s">
        <v>278</v>
      </c>
      <c r="C20" s="74"/>
      <c r="D20" s="73"/>
      <c r="E20" s="74"/>
      <c r="F20" s="155">
        <f t="shared" si="0"/>
        <v>0</v>
      </c>
      <c r="G20" s="75"/>
    </row>
    <row r="21" spans="1:7" ht="21">
      <c r="A21" s="72"/>
      <c r="B21" s="100"/>
      <c r="C21" s="74"/>
      <c r="D21" s="73"/>
      <c r="E21" s="74"/>
      <c r="F21" s="155"/>
      <c r="G21" s="77"/>
    </row>
    <row r="22" spans="1:7" ht="21.75" thickBot="1">
      <c r="A22" s="78"/>
      <c r="B22" s="156" t="s">
        <v>78</v>
      </c>
      <c r="C22" s="157">
        <f>SUM(C7:C21)</f>
        <v>3445495</v>
      </c>
      <c r="D22" s="158">
        <f>SUM(D7:D21)</f>
        <v>568430</v>
      </c>
      <c r="E22" s="79">
        <f>SUM(E7:E21)</f>
        <v>1907370</v>
      </c>
      <c r="F22" s="79">
        <f>SUM(F7:F21)</f>
        <v>2106555</v>
      </c>
      <c r="G22" s="159"/>
    </row>
    <row r="23" spans="1:7" ht="19.5" thickTop="1">
      <c r="A23" s="80"/>
      <c r="B23" s="81"/>
      <c r="C23" s="81"/>
      <c r="D23" s="81"/>
      <c r="E23" s="81"/>
      <c r="F23" s="81"/>
      <c r="G23" s="69"/>
    </row>
    <row r="24" spans="1:7" ht="21">
      <c r="A24" s="192" t="s">
        <v>185</v>
      </c>
      <c r="B24" s="192"/>
      <c r="C24" s="192"/>
      <c r="D24" s="192"/>
      <c r="E24" s="192"/>
      <c r="F24" s="192"/>
      <c r="G24" s="192"/>
    </row>
  </sheetData>
  <sheetProtection/>
  <mergeCells count="5">
    <mergeCell ref="A24:G24"/>
    <mergeCell ref="F1:G1"/>
    <mergeCell ref="A2:G2"/>
    <mergeCell ref="A3:G3"/>
    <mergeCell ref="A4:G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13.57421875" style="0" customWidth="1"/>
    <col min="5" max="5" width="17.421875" style="0" bestFit="1" customWidth="1"/>
    <col min="7" max="7" width="12.7109375" style="0" customWidth="1"/>
  </cols>
  <sheetData>
    <row r="1" spans="1:7" ht="21">
      <c r="A1" s="185" t="s">
        <v>41</v>
      </c>
      <c r="B1" s="185"/>
      <c r="C1" s="185"/>
      <c r="D1" s="185"/>
      <c r="E1" s="185"/>
      <c r="F1" s="185"/>
      <c r="G1" s="185"/>
    </row>
    <row r="2" spans="1:7" ht="21">
      <c r="A2" s="185" t="s">
        <v>279</v>
      </c>
      <c r="B2" s="185"/>
      <c r="C2" s="185"/>
      <c r="D2" s="185"/>
      <c r="E2" s="185"/>
      <c r="F2" s="185"/>
      <c r="G2" s="185"/>
    </row>
    <row r="3" spans="1:7" ht="21">
      <c r="A3" s="185" t="s">
        <v>280</v>
      </c>
      <c r="B3" s="185"/>
      <c r="C3" s="185"/>
      <c r="D3" s="185"/>
      <c r="E3" s="185"/>
      <c r="F3" s="185"/>
      <c r="G3" s="185"/>
    </row>
    <row r="4" spans="1:7" ht="21">
      <c r="A4" s="110"/>
      <c r="B4" s="110"/>
      <c r="C4" s="110"/>
      <c r="D4" s="110"/>
      <c r="E4" s="110"/>
      <c r="F4" s="110"/>
      <c r="G4" s="110"/>
    </row>
    <row r="5" spans="1:7" ht="21">
      <c r="A5" s="201" t="s">
        <v>42</v>
      </c>
      <c r="B5" s="202"/>
      <c r="C5" s="202"/>
      <c r="D5" s="203"/>
      <c r="E5" s="198" t="s">
        <v>1</v>
      </c>
      <c r="F5" s="83"/>
      <c r="G5" s="70" t="s">
        <v>43</v>
      </c>
    </row>
    <row r="6" spans="1:7" ht="21">
      <c r="A6" s="103" t="s">
        <v>44</v>
      </c>
      <c r="B6" s="83" t="s">
        <v>186</v>
      </c>
      <c r="C6" s="204" t="s">
        <v>187</v>
      </c>
      <c r="D6" s="83" t="s">
        <v>45</v>
      </c>
      <c r="E6" s="199"/>
      <c r="F6" s="71" t="s">
        <v>46</v>
      </c>
      <c r="G6" s="71" t="s">
        <v>45</v>
      </c>
    </row>
    <row r="7" spans="1:7" ht="21">
      <c r="A7" s="103" t="s">
        <v>6</v>
      </c>
      <c r="B7" s="71" t="s">
        <v>188</v>
      </c>
      <c r="C7" s="205"/>
      <c r="D7" s="71" t="s">
        <v>6</v>
      </c>
      <c r="E7" s="199"/>
      <c r="F7" s="71" t="s">
        <v>5</v>
      </c>
      <c r="G7" s="71" t="s">
        <v>6</v>
      </c>
    </row>
    <row r="8" spans="1:7" ht="21">
      <c r="A8" s="105"/>
      <c r="B8" s="84"/>
      <c r="C8" s="206"/>
      <c r="D8" s="84"/>
      <c r="E8" s="200"/>
      <c r="F8" s="84"/>
      <c r="G8" s="84"/>
    </row>
    <row r="9" spans="1:7" ht="21">
      <c r="A9" s="86"/>
      <c r="B9" s="86"/>
      <c r="C9" s="86"/>
      <c r="D9" s="74">
        <v>60690429.27</v>
      </c>
      <c r="E9" s="160" t="s">
        <v>47</v>
      </c>
      <c r="F9" s="90"/>
      <c r="G9" s="88">
        <v>63796738.07</v>
      </c>
    </row>
    <row r="10" spans="1:7" ht="21">
      <c r="A10" s="86"/>
      <c r="B10" s="86"/>
      <c r="C10" s="86"/>
      <c r="D10" s="87"/>
      <c r="E10" s="161" t="s">
        <v>48</v>
      </c>
      <c r="F10" s="90"/>
      <c r="G10" s="87"/>
    </row>
    <row r="11" spans="1:7" ht="21">
      <c r="A11" s="74">
        <v>785000</v>
      </c>
      <c r="B11" s="74"/>
      <c r="C11" s="74">
        <f>A11+B11</f>
        <v>785000</v>
      </c>
      <c r="D11" s="88">
        <v>751820</v>
      </c>
      <c r="E11" s="154" t="s">
        <v>49</v>
      </c>
      <c r="F11" s="90" t="s">
        <v>189</v>
      </c>
      <c r="G11" s="88">
        <v>1525</v>
      </c>
    </row>
    <row r="12" spans="1:7" ht="21">
      <c r="A12" s="74">
        <v>564000</v>
      </c>
      <c r="B12" s="74"/>
      <c r="C12" s="74">
        <f>A12+B12</f>
        <v>564000</v>
      </c>
      <c r="D12" s="74">
        <v>1125791</v>
      </c>
      <c r="E12" s="154" t="s">
        <v>50</v>
      </c>
      <c r="F12" s="90" t="s">
        <v>190</v>
      </c>
      <c r="G12" s="88">
        <v>53199</v>
      </c>
    </row>
    <row r="13" spans="1:7" ht="21">
      <c r="A13" s="74">
        <v>550500</v>
      </c>
      <c r="B13" s="74"/>
      <c r="C13" s="74">
        <f>A13+B13</f>
        <v>550500</v>
      </c>
      <c r="D13" s="91">
        <v>564251.37</v>
      </c>
      <c r="E13" s="154" t="s">
        <v>51</v>
      </c>
      <c r="F13" s="90" t="s">
        <v>191</v>
      </c>
      <c r="G13" s="88"/>
    </row>
    <row r="14" spans="1:7" ht="21">
      <c r="A14" s="74">
        <v>419000</v>
      </c>
      <c r="B14" s="74"/>
      <c r="C14" s="74">
        <f>A14+B14</f>
        <v>419000</v>
      </c>
      <c r="D14" s="91">
        <v>158500</v>
      </c>
      <c r="E14" s="154" t="s">
        <v>52</v>
      </c>
      <c r="F14" s="90" t="s">
        <v>192</v>
      </c>
      <c r="G14" s="88">
        <v>13850</v>
      </c>
    </row>
    <row r="15" spans="1:7" ht="21">
      <c r="A15" s="92">
        <v>21936000</v>
      </c>
      <c r="B15" s="92"/>
      <c r="C15" s="74">
        <f>A15+B15</f>
        <v>21936000</v>
      </c>
      <c r="D15" s="93">
        <v>21075777.69</v>
      </c>
      <c r="E15" s="162" t="s">
        <v>53</v>
      </c>
      <c r="F15" s="95" t="s">
        <v>193</v>
      </c>
      <c r="G15" s="88">
        <v>2769207.3</v>
      </c>
    </row>
    <row r="16" spans="1:7" ht="21">
      <c r="A16" s="92">
        <v>19060000</v>
      </c>
      <c r="B16" s="92"/>
      <c r="C16" s="74">
        <f>A16+B16</f>
        <v>19060000</v>
      </c>
      <c r="D16" s="91">
        <v>16676428</v>
      </c>
      <c r="E16" s="154" t="s">
        <v>54</v>
      </c>
      <c r="F16" s="90" t="s">
        <v>194</v>
      </c>
      <c r="G16" s="88"/>
    </row>
    <row r="17" spans="1:7" ht="21">
      <c r="A17" s="92"/>
      <c r="B17" s="227"/>
      <c r="C17" s="74"/>
      <c r="D17" s="163">
        <v>1660668.22</v>
      </c>
      <c r="E17" s="154" t="s">
        <v>55</v>
      </c>
      <c r="F17" s="98">
        <v>215999</v>
      </c>
      <c r="G17" s="88">
        <v>238046.35</v>
      </c>
    </row>
    <row r="18" spans="1:7" ht="21">
      <c r="A18" s="86"/>
      <c r="B18" s="100"/>
      <c r="C18" s="86"/>
      <c r="D18" s="163">
        <v>28102751.47</v>
      </c>
      <c r="E18" s="154" t="s">
        <v>16</v>
      </c>
      <c r="F18" s="90" t="s">
        <v>195</v>
      </c>
      <c r="G18" s="88">
        <v>568430</v>
      </c>
    </row>
    <row r="19" spans="1:7" ht="21">
      <c r="A19" s="86"/>
      <c r="B19" s="100"/>
      <c r="C19" s="86"/>
      <c r="D19" s="163"/>
      <c r="E19" s="154" t="s">
        <v>26</v>
      </c>
      <c r="F19" s="98">
        <v>211000</v>
      </c>
      <c r="G19" s="88"/>
    </row>
    <row r="20" spans="1:7" ht="21">
      <c r="A20" s="86"/>
      <c r="B20" s="100"/>
      <c r="C20" s="86"/>
      <c r="D20" s="163"/>
      <c r="E20" s="154" t="s">
        <v>56</v>
      </c>
      <c r="F20" s="98">
        <v>212000</v>
      </c>
      <c r="G20" s="88"/>
    </row>
    <row r="21" spans="1:7" ht="21">
      <c r="A21" s="86"/>
      <c r="B21" s="100"/>
      <c r="C21" s="86"/>
      <c r="D21" s="164">
        <v>7626845.68</v>
      </c>
      <c r="E21" s="154" t="s">
        <v>12</v>
      </c>
      <c r="F21" s="72">
        <v>113700</v>
      </c>
      <c r="G21" s="88"/>
    </row>
    <row r="22" spans="1:7" ht="21">
      <c r="A22" s="86"/>
      <c r="B22" s="100"/>
      <c r="C22" s="86"/>
      <c r="D22" s="164">
        <v>517158</v>
      </c>
      <c r="E22" s="154" t="s">
        <v>13</v>
      </c>
      <c r="F22" s="90" t="s">
        <v>147</v>
      </c>
      <c r="G22" s="88">
        <v>192390</v>
      </c>
    </row>
    <row r="23" spans="1:7" ht="21">
      <c r="A23" s="86"/>
      <c r="B23" s="100"/>
      <c r="C23" s="86"/>
      <c r="D23" s="165"/>
      <c r="E23" s="154" t="s">
        <v>57</v>
      </c>
      <c r="F23" s="72">
        <v>214000</v>
      </c>
      <c r="G23" s="88"/>
    </row>
    <row r="24" spans="1:7" ht="21">
      <c r="A24" s="86"/>
      <c r="B24" s="100"/>
      <c r="C24" s="86"/>
      <c r="D24" s="165">
        <v>3000</v>
      </c>
      <c r="E24" s="154" t="s">
        <v>196</v>
      </c>
      <c r="F24" s="72">
        <v>113301</v>
      </c>
      <c r="G24" s="88"/>
    </row>
    <row r="25" spans="1:7" ht="21">
      <c r="A25" s="86"/>
      <c r="B25" s="100"/>
      <c r="C25" s="86"/>
      <c r="D25" s="165">
        <v>532</v>
      </c>
      <c r="E25" s="154" t="s">
        <v>58</v>
      </c>
      <c r="F25" s="90" t="s">
        <v>197</v>
      </c>
      <c r="G25" s="88"/>
    </row>
    <row r="26" spans="1:7" ht="21">
      <c r="A26" s="86"/>
      <c r="B26" s="100"/>
      <c r="C26" s="86"/>
      <c r="D26" s="165">
        <v>100</v>
      </c>
      <c r="E26" s="154" t="s">
        <v>198</v>
      </c>
      <c r="F26" s="90" t="s">
        <v>199</v>
      </c>
      <c r="G26" s="88"/>
    </row>
    <row r="27" spans="1:7" ht="21">
      <c r="A27" s="86"/>
      <c r="B27" s="100"/>
      <c r="C27" s="86"/>
      <c r="D27" s="165">
        <v>877493.68</v>
      </c>
      <c r="E27" s="154" t="s">
        <v>8</v>
      </c>
      <c r="F27" s="72">
        <v>310000</v>
      </c>
      <c r="G27" s="88"/>
    </row>
    <row r="28" spans="1:7" ht="21">
      <c r="A28" s="86"/>
      <c r="B28" s="100"/>
      <c r="C28" s="86"/>
      <c r="D28" s="165">
        <v>47200</v>
      </c>
      <c r="E28" s="154" t="s">
        <v>200</v>
      </c>
      <c r="F28" s="86"/>
      <c r="G28" s="88"/>
    </row>
    <row r="29" spans="1:7" ht="21">
      <c r="A29" s="86"/>
      <c r="B29" s="100"/>
      <c r="C29" s="86"/>
      <c r="D29" s="165">
        <v>841.03</v>
      </c>
      <c r="E29" s="166" t="s">
        <v>201</v>
      </c>
      <c r="F29" s="86"/>
      <c r="G29" s="88"/>
    </row>
    <row r="30" spans="1:7" ht="21">
      <c r="A30" s="86"/>
      <c r="B30" s="100"/>
      <c r="C30" s="86"/>
      <c r="D30" s="165">
        <v>1643000</v>
      </c>
      <c r="E30" s="154" t="s">
        <v>202</v>
      </c>
      <c r="F30" s="86"/>
      <c r="G30" s="88"/>
    </row>
    <row r="31" spans="1:7" ht="21">
      <c r="A31" s="86"/>
      <c r="B31" s="100"/>
      <c r="C31" s="86"/>
      <c r="D31" s="165"/>
      <c r="E31" s="154"/>
      <c r="F31" s="86"/>
      <c r="G31" s="91"/>
    </row>
    <row r="32" spans="1:7" ht="21">
      <c r="A32" s="86"/>
      <c r="B32" s="100"/>
      <c r="C32" s="86"/>
      <c r="D32" s="165"/>
      <c r="E32" s="154"/>
      <c r="F32" s="86"/>
      <c r="G32" s="91"/>
    </row>
    <row r="33" spans="1:7" ht="21">
      <c r="A33" s="86"/>
      <c r="B33" s="100"/>
      <c r="C33" s="86"/>
      <c r="D33" s="165"/>
      <c r="E33" s="154"/>
      <c r="F33" s="86"/>
      <c r="G33" s="91"/>
    </row>
    <row r="34" spans="1:7" ht="21">
      <c r="A34" s="86"/>
      <c r="B34" s="100"/>
      <c r="C34" s="86"/>
      <c r="D34" s="165"/>
      <c r="E34" s="154"/>
      <c r="F34" s="86"/>
      <c r="G34" s="91"/>
    </row>
    <row r="35" spans="1:7" ht="21">
      <c r="A35" s="86"/>
      <c r="B35" s="100"/>
      <c r="C35" s="86"/>
      <c r="D35" s="165"/>
      <c r="E35" s="154"/>
      <c r="F35" s="86"/>
      <c r="G35" s="91"/>
    </row>
    <row r="36" spans="1:7" ht="21">
      <c r="A36" s="86"/>
      <c r="B36" s="100"/>
      <c r="C36" s="86"/>
      <c r="D36" s="165"/>
      <c r="E36" s="154"/>
      <c r="F36" s="86"/>
      <c r="G36" s="91"/>
    </row>
    <row r="37" spans="1:7" ht="21">
      <c r="A37" s="86"/>
      <c r="B37" s="100"/>
      <c r="C37" s="86"/>
      <c r="D37" s="165"/>
      <c r="E37" s="154"/>
      <c r="F37" s="86"/>
      <c r="G37" s="91"/>
    </row>
    <row r="38" spans="1:7" ht="21">
      <c r="A38" s="86"/>
      <c r="B38" s="100"/>
      <c r="C38" s="86"/>
      <c r="D38" s="165"/>
      <c r="E38" s="154"/>
      <c r="F38" s="86"/>
      <c r="G38" s="91"/>
    </row>
    <row r="39" spans="1:7" ht="21">
      <c r="A39" s="86"/>
      <c r="B39" s="100"/>
      <c r="C39" s="86"/>
      <c r="D39" s="165"/>
      <c r="E39" s="154"/>
      <c r="F39" s="86"/>
      <c r="G39" s="91"/>
    </row>
    <row r="40" spans="1:7" ht="21">
      <c r="A40" s="86"/>
      <c r="B40" s="100"/>
      <c r="C40" s="86"/>
      <c r="D40" s="165"/>
      <c r="E40" s="154"/>
      <c r="F40" s="86"/>
      <c r="G40" s="91"/>
    </row>
    <row r="41" spans="1:7" ht="21">
      <c r="A41" s="86"/>
      <c r="B41" s="100"/>
      <c r="C41" s="86"/>
      <c r="D41" s="165"/>
      <c r="E41" s="154"/>
      <c r="F41" s="86"/>
      <c r="G41" s="91"/>
    </row>
    <row r="42" spans="1:7" ht="21">
      <c r="A42" s="86"/>
      <c r="B42" s="100"/>
      <c r="C42" s="86"/>
      <c r="D42" s="165"/>
      <c r="E42" s="154"/>
      <c r="F42" s="86"/>
      <c r="G42" s="91"/>
    </row>
    <row r="43" spans="1:7" ht="21">
      <c r="A43" s="86"/>
      <c r="B43" s="100"/>
      <c r="C43" s="86"/>
      <c r="D43" s="165"/>
      <c r="E43" s="154"/>
      <c r="F43" s="86"/>
      <c r="G43" s="91"/>
    </row>
    <row r="44" spans="1:7" ht="21">
      <c r="A44" s="86"/>
      <c r="B44" s="100"/>
      <c r="C44" s="86"/>
      <c r="D44" s="165"/>
      <c r="E44" s="154"/>
      <c r="F44" s="86"/>
      <c r="G44" s="91"/>
    </row>
    <row r="45" spans="1:7" ht="21">
      <c r="A45" s="86"/>
      <c r="B45" s="100"/>
      <c r="C45" s="86"/>
      <c r="D45" s="165"/>
      <c r="E45" s="154"/>
      <c r="F45" s="86"/>
      <c r="G45" s="91"/>
    </row>
    <row r="46" spans="1:7" ht="21">
      <c r="A46" s="86"/>
      <c r="B46" s="100"/>
      <c r="C46" s="86"/>
      <c r="D46" s="165"/>
      <c r="E46" s="154"/>
      <c r="F46" s="86"/>
      <c r="G46" s="91"/>
    </row>
    <row r="47" spans="1:7" ht="21">
      <c r="A47" s="86"/>
      <c r="B47" s="100"/>
      <c r="C47" s="86"/>
      <c r="D47" s="165"/>
      <c r="E47" s="154"/>
      <c r="F47" s="86"/>
      <c r="G47" s="91"/>
    </row>
    <row r="48" spans="1:7" ht="21">
      <c r="A48" s="86"/>
      <c r="B48" s="100"/>
      <c r="C48" s="86"/>
      <c r="D48" s="165"/>
      <c r="E48" s="154"/>
      <c r="F48" s="86"/>
      <c r="G48" s="91"/>
    </row>
    <row r="49" spans="1:7" ht="21">
      <c r="A49" s="86"/>
      <c r="B49" s="100"/>
      <c r="C49" s="86"/>
      <c r="D49" s="165"/>
      <c r="E49" s="154"/>
      <c r="F49" s="86"/>
      <c r="G49" s="91"/>
    </row>
    <row r="50" spans="1:7" ht="21">
      <c r="A50" s="86"/>
      <c r="B50" s="100"/>
      <c r="C50" s="86"/>
      <c r="D50" s="165"/>
      <c r="E50" s="154"/>
      <c r="F50" s="86"/>
      <c r="G50" s="91"/>
    </row>
    <row r="51" spans="1:7" ht="21">
      <c r="A51" s="86"/>
      <c r="B51" s="100"/>
      <c r="C51" s="86"/>
      <c r="D51" s="165"/>
      <c r="E51" s="154"/>
      <c r="F51" s="86"/>
      <c r="G51" s="91"/>
    </row>
    <row r="52" spans="1:7" ht="21">
      <c r="A52" s="86"/>
      <c r="B52" s="100"/>
      <c r="C52" s="86"/>
      <c r="D52" s="165"/>
      <c r="E52" s="154"/>
      <c r="F52" s="86"/>
      <c r="G52" s="91"/>
    </row>
    <row r="53" spans="1:7" ht="21">
      <c r="A53" s="86"/>
      <c r="B53" s="100"/>
      <c r="C53" s="86"/>
      <c r="D53" s="165"/>
      <c r="E53" s="154"/>
      <c r="F53" s="86"/>
      <c r="G53" s="91"/>
    </row>
    <row r="54" spans="1:7" ht="21.75" thickBot="1">
      <c r="A54" s="228">
        <f>SUM(A10:A53)</f>
        <v>43314500</v>
      </c>
      <c r="B54" s="228">
        <f>SUM(B10:B53)</f>
        <v>0</v>
      </c>
      <c r="C54" s="228">
        <f>SUM(C10:C53)</f>
        <v>43314500</v>
      </c>
      <c r="D54" s="228">
        <f>SUM(D10:D53)</f>
        <v>80832158.14000002</v>
      </c>
      <c r="E54" s="229" t="s">
        <v>59</v>
      </c>
      <c r="F54" s="230"/>
      <c r="G54" s="167">
        <f>SUM(G11:G53)</f>
        <v>3836647.65</v>
      </c>
    </row>
    <row r="55" spans="1:7" ht="21.75" thickTop="1">
      <c r="A55" s="94"/>
      <c r="B55" s="94"/>
      <c r="C55" s="94"/>
      <c r="D55" s="97"/>
      <c r="E55" s="101"/>
      <c r="F55" s="102"/>
      <c r="G55" s="97"/>
    </row>
    <row r="56" spans="1:7" ht="21">
      <c r="A56" s="94"/>
      <c r="B56" s="94"/>
      <c r="C56" s="94"/>
      <c r="D56" s="97"/>
      <c r="E56" s="101"/>
      <c r="F56" s="102"/>
      <c r="G56" s="97"/>
    </row>
    <row r="57" spans="1:7" ht="21">
      <c r="A57" s="94"/>
      <c r="B57" s="94"/>
      <c r="C57" s="94"/>
      <c r="D57" s="97"/>
      <c r="E57" s="101"/>
      <c r="F57" s="102"/>
      <c r="G57" s="97"/>
    </row>
    <row r="58" spans="1:7" ht="21">
      <c r="A58" s="94"/>
      <c r="B58" s="94"/>
      <c r="C58" s="94"/>
      <c r="D58" s="97"/>
      <c r="E58" s="101"/>
      <c r="F58" s="102"/>
      <c r="G58" s="97"/>
    </row>
    <row r="59" spans="1:7" ht="21">
      <c r="A59" s="94"/>
      <c r="B59" s="94"/>
      <c r="C59" s="94"/>
      <c r="D59" s="97"/>
      <c r="E59" s="101"/>
      <c r="F59" s="102"/>
      <c r="G59" s="97"/>
    </row>
    <row r="60" spans="1:7" ht="21">
      <c r="A60" s="94"/>
      <c r="B60" s="94"/>
      <c r="C60" s="94"/>
      <c r="D60" s="97"/>
      <c r="E60" s="101"/>
      <c r="F60" s="102"/>
      <c r="G60" s="97"/>
    </row>
    <row r="61" spans="1:7" ht="21">
      <c r="A61" s="94"/>
      <c r="B61" s="94"/>
      <c r="C61" s="94"/>
      <c r="D61" s="97"/>
      <c r="E61" s="101" t="s">
        <v>60</v>
      </c>
      <c r="F61" s="102"/>
      <c r="G61" s="97"/>
    </row>
    <row r="62" spans="1:7" ht="21">
      <c r="A62" s="195" t="s">
        <v>42</v>
      </c>
      <c r="B62" s="196"/>
      <c r="C62" s="196"/>
      <c r="D62" s="197"/>
      <c r="E62" s="198" t="s">
        <v>1</v>
      </c>
      <c r="F62" s="83"/>
      <c r="G62" s="83" t="s">
        <v>43</v>
      </c>
    </row>
    <row r="63" spans="1:7" ht="21">
      <c r="A63" s="170" t="s">
        <v>44</v>
      </c>
      <c r="B63" s="83" t="s">
        <v>186</v>
      </c>
      <c r="C63" s="198" t="s">
        <v>187</v>
      </c>
      <c r="D63" s="83" t="s">
        <v>45</v>
      </c>
      <c r="E63" s="199"/>
      <c r="F63" s="83" t="s">
        <v>46</v>
      </c>
      <c r="G63" s="169" t="s">
        <v>45</v>
      </c>
    </row>
    <row r="64" spans="1:7" ht="21">
      <c r="A64" s="103" t="s">
        <v>6</v>
      </c>
      <c r="B64" s="71" t="s">
        <v>188</v>
      </c>
      <c r="C64" s="199"/>
      <c r="D64" s="71" t="s">
        <v>6</v>
      </c>
      <c r="E64" s="199"/>
      <c r="F64" s="71" t="s">
        <v>5</v>
      </c>
      <c r="G64" s="104" t="s">
        <v>6</v>
      </c>
    </row>
    <row r="65" spans="1:7" ht="21">
      <c r="A65" s="105"/>
      <c r="B65" s="84"/>
      <c r="C65" s="200"/>
      <c r="D65" s="84"/>
      <c r="E65" s="200"/>
      <c r="F65" s="84"/>
      <c r="G65" s="106"/>
    </row>
    <row r="66" spans="1:7" ht="21">
      <c r="A66" s="85"/>
      <c r="B66" s="100"/>
      <c r="C66" s="85"/>
      <c r="D66" s="171"/>
      <c r="E66" s="82" t="s">
        <v>61</v>
      </c>
      <c r="F66" s="86"/>
      <c r="G66" s="172"/>
    </row>
    <row r="67" spans="1:7" ht="21">
      <c r="A67" s="88">
        <v>14888020</v>
      </c>
      <c r="B67" s="173"/>
      <c r="C67" s="88">
        <v>14888020</v>
      </c>
      <c r="D67" s="91">
        <v>9577389.24</v>
      </c>
      <c r="E67" s="81" t="s">
        <v>203</v>
      </c>
      <c r="F67" s="90" t="s">
        <v>204</v>
      </c>
      <c r="G67" s="91">
        <v>975779.72</v>
      </c>
    </row>
    <row r="68" spans="1:7" ht="21">
      <c r="A68" s="88">
        <v>1886000</v>
      </c>
      <c r="B68" s="73"/>
      <c r="C68" s="88">
        <v>1886000</v>
      </c>
      <c r="D68" s="88">
        <v>1038543</v>
      </c>
      <c r="E68" s="81" t="s">
        <v>205</v>
      </c>
      <c r="F68" s="90" t="s">
        <v>206</v>
      </c>
      <c r="G68" s="88">
        <v>263160</v>
      </c>
    </row>
    <row r="69" spans="1:7" ht="21">
      <c r="A69" s="88">
        <v>8227190</v>
      </c>
      <c r="B69" s="73"/>
      <c r="C69" s="88">
        <v>8227190</v>
      </c>
      <c r="D69" s="88">
        <v>6638817.66</v>
      </c>
      <c r="E69" s="81" t="s">
        <v>207</v>
      </c>
      <c r="F69" s="90" t="s">
        <v>208</v>
      </c>
      <c r="G69" s="88">
        <v>180674.46</v>
      </c>
    </row>
    <row r="70" spans="1:7" ht="21">
      <c r="A70" s="88">
        <v>2577000</v>
      </c>
      <c r="B70" s="174"/>
      <c r="C70" s="88">
        <v>2577000</v>
      </c>
      <c r="D70" s="74">
        <v>1274341.2</v>
      </c>
      <c r="E70" s="81" t="s">
        <v>209</v>
      </c>
      <c r="F70" s="90" t="s">
        <v>210</v>
      </c>
      <c r="G70" s="74">
        <v>119218.8</v>
      </c>
    </row>
    <row r="71" spans="1:7" ht="21">
      <c r="A71" s="88">
        <v>810000</v>
      </c>
      <c r="B71" s="175"/>
      <c r="C71" s="88">
        <v>810000</v>
      </c>
      <c r="D71" s="91">
        <v>579650</v>
      </c>
      <c r="E71" s="81" t="s">
        <v>211</v>
      </c>
      <c r="F71" s="90" t="s">
        <v>212</v>
      </c>
      <c r="G71" s="91">
        <v>92201</v>
      </c>
    </row>
    <row r="72" spans="1:7" ht="21">
      <c r="A72" s="88">
        <v>8322215</v>
      </c>
      <c r="B72" s="174"/>
      <c r="C72" s="88">
        <v>8322215</v>
      </c>
      <c r="D72" s="91">
        <v>4437702.25</v>
      </c>
      <c r="E72" s="81" t="s">
        <v>213</v>
      </c>
      <c r="F72" s="90" t="s">
        <v>214</v>
      </c>
      <c r="G72" s="91">
        <v>1332485</v>
      </c>
    </row>
    <row r="73" spans="1:7" ht="21">
      <c r="A73" s="88">
        <v>120000</v>
      </c>
      <c r="B73" s="174"/>
      <c r="C73" s="88">
        <v>120000</v>
      </c>
      <c r="D73" s="91">
        <v>41000</v>
      </c>
      <c r="E73" s="81" t="s">
        <v>215</v>
      </c>
      <c r="F73" s="90" t="s">
        <v>216</v>
      </c>
      <c r="G73" s="91"/>
    </row>
    <row r="74" spans="1:7" ht="21">
      <c r="A74" s="88">
        <v>559500</v>
      </c>
      <c r="B74" s="175"/>
      <c r="C74" s="88">
        <v>559500</v>
      </c>
      <c r="D74" s="91">
        <v>407493</v>
      </c>
      <c r="E74" s="81" t="s">
        <v>217</v>
      </c>
      <c r="F74" s="90" t="s">
        <v>218</v>
      </c>
      <c r="G74" s="91"/>
    </row>
    <row r="75" spans="1:7" ht="21">
      <c r="A75" s="88">
        <v>3082800</v>
      </c>
      <c r="B75" s="174"/>
      <c r="C75" s="88">
        <v>3082800</v>
      </c>
      <c r="D75" s="91">
        <v>1497938.5</v>
      </c>
      <c r="E75" s="81" t="s">
        <v>219</v>
      </c>
      <c r="F75" s="90" t="s">
        <v>220</v>
      </c>
      <c r="G75" s="91">
        <v>167774.61</v>
      </c>
    </row>
    <row r="76" spans="1:7" ht="21">
      <c r="A76" s="88">
        <v>70000</v>
      </c>
      <c r="B76" s="176"/>
      <c r="C76" s="88">
        <v>70000</v>
      </c>
      <c r="D76" s="91">
        <v>39888.42</v>
      </c>
      <c r="E76" s="81" t="s">
        <v>221</v>
      </c>
      <c r="F76" s="90" t="s">
        <v>222</v>
      </c>
      <c r="G76" s="91">
        <v>1158</v>
      </c>
    </row>
    <row r="77" spans="1:7" ht="21">
      <c r="A77" s="88">
        <v>2471775</v>
      </c>
      <c r="B77" s="177"/>
      <c r="C77" s="88">
        <v>2471775</v>
      </c>
      <c r="D77" s="91">
        <v>722185</v>
      </c>
      <c r="E77" s="81" t="s">
        <v>223</v>
      </c>
      <c r="F77" s="90" t="s">
        <v>224</v>
      </c>
      <c r="G77" s="91">
        <v>100571</v>
      </c>
    </row>
    <row r="78" spans="1:7" ht="21">
      <c r="A78" s="86"/>
      <c r="B78" s="89"/>
      <c r="C78" s="86"/>
      <c r="D78" s="74">
        <v>8899700</v>
      </c>
      <c r="E78" s="81" t="s">
        <v>12</v>
      </c>
      <c r="F78" s="90" t="s">
        <v>225</v>
      </c>
      <c r="G78" s="74"/>
    </row>
    <row r="79" spans="1:7" ht="21">
      <c r="A79" s="86"/>
      <c r="B79" s="89"/>
      <c r="C79" s="86"/>
      <c r="D79" s="74">
        <v>524758</v>
      </c>
      <c r="E79" s="81" t="s">
        <v>62</v>
      </c>
      <c r="F79" s="90" t="s">
        <v>147</v>
      </c>
      <c r="G79" s="74">
        <v>192390</v>
      </c>
    </row>
    <row r="80" spans="1:7" ht="21">
      <c r="A80" s="86"/>
      <c r="B80" s="89"/>
      <c r="C80" s="86"/>
      <c r="D80" s="91">
        <v>1611278.85</v>
      </c>
      <c r="E80" s="81" t="s">
        <v>55</v>
      </c>
      <c r="F80" s="90" t="s">
        <v>226</v>
      </c>
      <c r="G80" s="91">
        <v>119663.99</v>
      </c>
    </row>
    <row r="81" spans="1:7" ht="21">
      <c r="A81" s="86"/>
      <c r="B81" s="89"/>
      <c r="C81" s="86"/>
      <c r="D81" s="91">
        <v>24303896.47</v>
      </c>
      <c r="E81" s="81" t="s">
        <v>63</v>
      </c>
      <c r="F81" s="90" t="s">
        <v>195</v>
      </c>
      <c r="G81" s="91">
        <v>1907370</v>
      </c>
    </row>
    <row r="82" spans="1:7" ht="21">
      <c r="A82" s="86"/>
      <c r="B82" s="89"/>
      <c r="C82" s="86"/>
      <c r="D82" s="91">
        <v>6276437</v>
      </c>
      <c r="E82" s="81" t="s">
        <v>64</v>
      </c>
      <c r="F82" s="90" t="s">
        <v>153</v>
      </c>
      <c r="G82" s="91"/>
    </row>
    <row r="83" spans="1:7" ht="21">
      <c r="A83" s="86"/>
      <c r="B83" s="89"/>
      <c r="C83" s="86"/>
      <c r="D83" s="91">
        <v>9859403.68</v>
      </c>
      <c r="E83" s="81" t="s">
        <v>65</v>
      </c>
      <c r="F83" s="90" t="s">
        <v>148</v>
      </c>
      <c r="G83" s="91">
        <v>282000</v>
      </c>
    </row>
    <row r="84" spans="1:7" ht="24">
      <c r="A84" s="86"/>
      <c r="B84" s="89"/>
      <c r="C84" s="86"/>
      <c r="D84" s="91">
        <v>3000</v>
      </c>
      <c r="E84" s="178" t="s">
        <v>227</v>
      </c>
      <c r="F84" s="90" t="s">
        <v>228</v>
      </c>
      <c r="G84" s="91"/>
    </row>
    <row r="85" spans="1:7" ht="21">
      <c r="A85" s="86"/>
      <c r="B85" s="89"/>
      <c r="C85" s="86"/>
      <c r="D85" s="91">
        <v>1543000</v>
      </c>
      <c r="E85" s="81" t="s">
        <v>229</v>
      </c>
      <c r="F85" s="90"/>
      <c r="G85" s="91"/>
    </row>
    <row r="86" spans="1:7" ht="21">
      <c r="A86" s="86"/>
      <c r="B86" s="89"/>
      <c r="C86" s="86"/>
      <c r="D86" s="91">
        <v>347226</v>
      </c>
      <c r="E86" s="81" t="s">
        <v>230</v>
      </c>
      <c r="F86" s="90"/>
      <c r="G86" s="91"/>
    </row>
    <row r="87" spans="1:7" ht="21">
      <c r="A87" s="86"/>
      <c r="B87" s="89"/>
      <c r="C87" s="86"/>
      <c r="D87" s="91"/>
      <c r="E87" s="81"/>
      <c r="F87" s="90"/>
      <c r="G87" s="91"/>
    </row>
    <row r="88" spans="1:7" ht="21">
      <c r="A88" s="86"/>
      <c r="B88" s="89"/>
      <c r="C88" s="86"/>
      <c r="D88" s="91"/>
      <c r="E88" s="81"/>
      <c r="F88" s="90"/>
      <c r="G88" s="91"/>
    </row>
    <row r="89" spans="1:7" ht="21">
      <c r="A89" s="86"/>
      <c r="B89" s="89"/>
      <c r="C89" s="86"/>
      <c r="D89" s="91"/>
      <c r="E89" s="81"/>
      <c r="F89" s="90"/>
      <c r="G89" s="91"/>
    </row>
    <row r="90" spans="1:7" ht="21">
      <c r="A90" s="86"/>
      <c r="B90" s="89"/>
      <c r="C90" s="86"/>
      <c r="D90" s="91"/>
      <c r="E90" s="81"/>
      <c r="F90" s="90"/>
      <c r="G90" s="91"/>
    </row>
    <row r="91" spans="1:7" ht="21">
      <c r="A91" s="86"/>
      <c r="B91" s="89"/>
      <c r="C91" s="86"/>
      <c r="D91" s="91"/>
      <c r="E91" s="81"/>
      <c r="F91" s="90"/>
      <c r="G91" s="91"/>
    </row>
    <row r="92" spans="1:7" ht="21">
      <c r="A92" s="86"/>
      <c r="B92" s="89"/>
      <c r="C92" s="86"/>
      <c r="D92" s="91"/>
      <c r="E92" s="81"/>
      <c r="F92" s="72"/>
      <c r="G92" s="91"/>
    </row>
    <row r="93" spans="1:7" ht="21">
      <c r="A93" s="86"/>
      <c r="B93" s="89"/>
      <c r="C93" s="86"/>
      <c r="D93" s="107"/>
      <c r="E93" s="89"/>
      <c r="F93" s="72"/>
      <c r="G93" s="91"/>
    </row>
    <row r="94" spans="1:7" ht="21">
      <c r="A94" s="99"/>
      <c r="B94" s="89"/>
      <c r="C94" s="99"/>
      <c r="D94" s="91"/>
      <c r="E94" s="89"/>
      <c r="F94" s="86"/>
      <c r="G94" s="91"/>
    </row>
    <row r="95" spans="1:7" ht="21.75" thickBot="1">
      <c r="A95" s="179">
        <f>SUM(A67:A94)</f>
        <v>43014500</v>
      </c>
      <c r="B95" s="179">
        <f>SUM(B67:B94)</f>
        <v>0</v>
      </c>
      <c r="C95" s="179">
        <f>SUM(C67:C94)</f>
        <v>43014500</v>
      </c>
      <c r="D95" s="96">
        <f>SUM(D66:D94)</f>
        <v>79623648.27000001</v>
      </c>
      <c r="E95" s="156" t="s">
        <v>66</v>
      </c>
      <c r="F95" s="180"/>
      <c r="G95" s="96">
        <f>SUM(G66:G94)</f>
        <v>5734446.58</v>
      </c>
    </row>
    <row r="96" spans="1:7" ht="21.75" thickTop="1">
      <c r="A96" s="89"/>
      <c r="B96" s="89"/>
      <c r="C96" s="89"/>
      <c r="D96" s="74">
        <f>D54-D95</f>
        <v>1208509.8700000048</v>
      </c>
      <c r="E96" s="109" t="s">
        <v>67</v>
      </c>
      <c r="F96" s="89"/>
      <c r="G96" s="74">
        <f>G54-G95</f>
        <v>-1897798.9300000002</v>
      </c>
    </row>
    <row r="97" spans="1:7" ht="21">
      <c r="A97" s="89"/>
      <c r="B97" s="89"/>
      <c r="C97" s="89"/>
      <c r="D97" s="181"/>
      <c r="E97" s="109" t="s">
        <v>68</v>
      </c>
      <c r="F97" s="89"/>
      <c r="G97" s="181"/>
    </row>
    <row r="98" spans="1:7" ht="21">
      <c r="A98" s="89"/>
      <c r="B98" s="89"/>
      <c r="C98" s="89"/>
      <c r="D98" s="74"/>
      <c r="E98" s="109" t="s">
        <v>69</v>
      </c>
      <c r="F98" s="89"/>
      <c r="G98" s="91"/>
    </row>
    <row r="99" spans="1:7" ht="21.75" thickBot="1">
      <c r="A99" s="89"/>
      <c r="B99" s="89"/>
      <c r="C99" s="89"/>
      <c r="D99" s="182">
        <f>D9+D54-D95</f>
        <v>61898939.140000015</v>
      </c>
      <c r="E99" s="183" t="s">
        <v>70</v>
      </c>
      <c r="F99" s="94"/>
      <c r="G99" s="182">
        <f>G9+G54-G95</f>
        <v>61898939.14</v>
      </c>
    </row>
    <row r="100" spans="1:7" ht="21">
      <c r="A100" s="184"/>
      <c r="B100" s="184"/>
      <c r="C100" s="184"/>
      <c r="D100" s="184"/>
      <c r="E100" s="184"/>
      <c r="F100" s="184"/>
      <c r="G100" s="184"/>
    </row>
  </sheetData>
  <sheetProtection/>
  <mergeCells count="9">
    <mergeCell ref="A62:D62"/>
    <mergeCell ref="E62:E65"/>
    <mergeCell ref="C63:C65"/>
    <mergeCell ref="A1:G1"/>
    <mergeCell ref="A2:G2"/>
    <mergeCell ref="A3:G3"/>
    <mergeCell ref="A5:D5"/>
    <mergeCell ref="E5:E8"/>
    <mergeCell ref="C6:C8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2016-10-17T04:28:57Z</dcterms:modified>
  <cp:category/>
  <cp:version/>
  <cp:contentType/>
  <cp:contentStatus/>
</cp:coreProperties>
</file>