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0"/>
  </bookViews>
  <sheets>
    <sheet name="มี.ค.59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externalReferences>
    <externalReference r:id="rId8"/>
  </externalReferences>
  <definedNames>
    <definedName name="_xlnm.Print_Area" localSheetId="0">'มี.ค.59'!$A$1:$I$48</definedName>
  </definedNames>
  <calcPr fullCalcOnLoad="1"/>
</workbook>
</file>

<file path=xl/sharedStrings.xml><?xml version="1.0" encoding="utf-8"?>
<sst xmlns="http://schemas.openxmlformats.org/spreadsheetml/2006/main" count="334" uniqueCount="267">
  <si>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</si>
  <si>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</si>
  <si>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</si>
  <si>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</si>
  <si>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</si>
  <si>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</si>
  <si>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</si>
  <si>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</si>
  <si>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</si>
  <si>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</si>
  <si>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</si>
  <si>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</si>
  <si>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</si>
  <si>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</si>
  <si>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</si>
  <si>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</si>
  <si>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</si>
  <si>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</si>
  <si>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</si>
  <si>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</si>
  <si>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</si>
  <si>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</si>
  <si>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</si>
  <si>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</si>
  <si>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</si>
  <si>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</si>
  <si>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</si>
  <si>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เงินรับฝาก - โครงการเศษรฐกิจชุมชน อบต.ละหาน บัญชี 2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</si>
  <si>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</si>
  <si>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</si>
  <si>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</si>
  <si>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</si>
  <si>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</si>
  <si>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</si>
  <si>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</si>
  <si>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</si>
  <si>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</si>
  <si>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</si>
  <si>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</si>
  <si>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หลักประกันซอง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</si>
  <si>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</si>
  <si>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</si>
  <si>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</si>
  <si>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</si>
  <si>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</si>
  <si>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</si>
  <si>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</si>
  <si>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</si>
  <si>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</si>
  <si>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</si>
  <si>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</si>
  <si>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</si>
  <si>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</si>
  <si>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</si>
  <si>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</si>
  <si>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 (ทั่วไป)</t>
  </si>
  <si>
    <t>เงินรับฝาก (หมายเหตุ 2)</t>
  </si>
  <si>
    <t>รายจ่ายรอจ่าย (หมายเหตุ 5)</t>
  </si>
  <si>
    <t>บัญชีรายจ่ายผัดส่งใบสำคัญ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</si>
  <si>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</si>
  <si>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</si>
  <si>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</si>
  <si>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</si>
  <si>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ลูกหนี้เงินยืม -เงินงบประมาณ</t>
  </si>
  <si>
    <t>เงินอุดหนุนเฉพาะกิจ (หมายเหตุ 3)</t>
  </si>
  <si>
    <t>บัญชีรายจ่ายค้างจ่าย (หมายเหตุ 4)</t>
  </si>
  <si>
    <t>จ่ายขาดเงินสะสม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</si>
  <si>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</si>
  <si>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</si>
  <si>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</si>
  <si>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</si>
  <si>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</si>
  <si>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</si>
  <si>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</si>
  <si>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</si>
  <si>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</si>
  <si>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</si>
  <si>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</si>
  <si>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</si>
  <si>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</si>
  <si>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</si>
  <si>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</si>
  <si>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</si>
  <si>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</si>
  <si>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</si>
  <si>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</si>
  <si>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</si>
  <si>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</si>
  <si>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</si>
  <si>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</si>
  <si>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</si>
  <si>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</si>
  <si>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</si>
  <si>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</si>
  <si>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</si>
  <si>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</si>
  <si>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</si>
  <si>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</si>
  <si>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</si>
  <si>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</si>
  <si>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</si>
  <si>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</si>
  <si>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t>รายได้ที่รัฐบาลอุดหนุนให้โดยระบุวัตถุประสงค์</t>
  </si>
  <si>
    <t xml:space="preserve">            (สื่อการเสรียนการสอน)</t>
  </si>
  <si>
    <t>-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</si>
  <si>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</si>
  <si>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</si>
  <si>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</si>
  <si>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t>หมายเหตุ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</si>
  <si>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</si>
  <si>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</si>
  <si>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</si>
  <si>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0100</t>
  </si>
  <si>
    <t>0101</t>
  </si>
  <si>
    <t>0102</t>
  </si>
  <si>
    <t>0103</t>
  </si>
  <si>
    <t>0120</t>
  </si>
  <si>
    <t>0126</t>
  </si>
  <si>
    <t>0137</t>
  </si>
  <si>
    <t>0140</t>
  </si>
  <si>
    <t>0149</t>
  </si>
  <si>
    <t>0150</t>
  </si>
  <si>
    <t>0151</t>
  </si>
  <si>
    <t>มวดรายได้จากทรัพย์สิน</t>
  </si>
  <si>
    <t>0200</t>
  </si>
  <si>
    <t>0202</t>
  </si>
  <si>
    <t>0203</t>
  </si>
  <si>
    <t>0206</t>
  </si>
  <si>
    <t>0300</t>
  </si>
  <si>
    <t>0301</t>
  </si>
  <si>
    <t>0302</t>
  </si>
  <si>
    <t>0307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</si>
  <si>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</si>
  <si>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>1000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</si>
  <si>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</si>
  <si>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 xml:space="preserve">           -เงินอุดหนุนสำหรับสนับสนุนอาหารเสริม (นม)</t>
  </si>
  <si>
    <t xml:space="preserve">           -เงินอุดหนุนสำหรับสนับสนุนอาหารกลางวัน</t>
  </si>
  <si>
    <t xml:space="preserve">           -เงินอุดหนุนทั่วไปสำหรับสนับสนุนสงเคราะห์ผู้ป่วยเอดส์</t>
  </si>
  <si>
    <t xml:space="preserve">           -เงินอุดหนุนทั่วไปสำหรับส่งเสริมศักยภาพการจัดการศึกษาท้องถิ่น</t>
  </si>
  <si>
    <t xml:space="preserve">           -เงินอุดหนุนทั่วไปสำหรับดำเนินการตามอำนาจหน้าที่และ</t>
  </si>
  <si>
    <t xml:space="preserve">             ภารกิจถ่ายโอน</t>
  </si>
  <si>
    <t xml:space="preserve">           -เงินอุดหนุนทั่วไปสำหรับสนับสนุนการบริการสาธารณสุข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</si>
  <si>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</si>
  <si>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(3)เงินอุดหนุนค่าใช้จ่ายสำหรับสนับสนุนการสงเคราะห์เบี้ยยังชีพ</t>
  </si>
  <si>
    <t xml:space="preserve">          ความพิการ</t>
  </si>
  <si>
    <t xml:space="preserve">             ผู้สูงอายุ</t>
  </si>
  <si>
    <t xml:space="preserve">             ค่ากระแสไฟฟ้าสานีสูบน้ำด้วยไฟฟ้า</t>
  </si>
  <si>
    <t xml:space="preserve">        (6)เงินอุดหนุนทั่วไปกำหนดวัตถุประสงค์เงินอุดหนุนสำหรับ </t>
  </si>
  <si>
    <t xml:space="preserve">        (7)เงินอุดหนุนเฉพาะกิจสำหรับสนับสนุนศูนย์พัฒนาเด็กเล็ก </t>
  </si>
  <si>
    <t xml:space="preserve">           เงินเดือนสำหรับข้าราชการครูผู้ดูแลเด็ก</t>
  </si>
  <si>
    <t xml:space="preserve">        (8)เงินอุดหนุนเฉพาะกิจสำหรับสนับสนุนศูนย์พัฒนาเด็กเล็ก </t>
  </si>
  <si>
    <t xml:space="preserve">           ค่าตอบแทนเงินเพิ่มค่าครองชีพชั่วคราวและเงินประกันสังคม</t>
  </si>
  <si>
    <t xml:space="preserve">        (10)เงินอุดหนุนเฉพาะกิจสนับสนุนศูนย์พัฒนาเด็กเล็ก </t>
  </si>
  <si>
    <t xml:space="preserve">        (11)อุดหนุนเฉพาะกิจค่าเล่าเรียนบุตร ครู ผดด.</t>
  </si>
  <si>
    <t xml:space="preserve">        (12)อุดหนุนสำหรับสนับสนุนครุภัณฑ์การศึกษาสำหรับสนับสนุน</t>
  </si>
  <si>
    <t xml:space="preserve">            ศูนย์พัฒนาเด็กเล็ก (เครื่องคอมพิวเตอร์ชนิดตั้งโต๊ะ)</t>
  </si>
  <si>
    <t xml:space="preserve">        (13)เงินอุดหนุนฉพาะกิจค่าใช้จ่ายสำหรับส่งเสริมการบำบัดฟื้นฟู</t>
  </si>
  <si>
    <t xml:space="preserve">             ผู้ติดยาเสพติด</t>
  </si>
  <si>
    <t xml:space="preserve">        (14)เงินอุดหนุนเฉพาะกิจค่าใช้จ่ายสำหรับฝึกอบรมอาชีพให้แก่</t>
  </si>
  <si>
    <t xml:space="preserve">             ผู้ที่ผ่านการบำบัดฟื้นฟู</t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</si>
  <si>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</si>
  <si>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</si>
  <si>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</si>
  <si>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>ยอดยกมา</t>
  </si>
  <si>
    <t>111100</t>
  </si>
  <si>
    <t>111201</t>
  </si>
  <si>
    <t>111203</t>
  </si>
  <si>
    <t>215016</t>
  </si>
  <si>
    <t>500000</t>
  </si>
  <si>
    <t>113100</t>
  </si>
  <si>
    <t>ลูกหนี้ภาษีโรงเรือนและที่ดิน</t>
  </si>
  <si>
    <t>310000</t>
  </si>
  <si>
    <t>320000</t>
  </si>
  <si>
    <t>400000</t>
  </si>
  <si>
    <t>25000</t>
  </si>
  <si>
    <t>215000</t>
  </si>
  <si>
    <t>211000</t>
  </si>
  <si>
    <t>รายจ่ายรอจ่าย</t>
  </si>
  <si>
    <t>210000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</si>
  <si>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</si>
  <si>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</si>
  <si>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</si>
  <si>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 xml:space="preserve">       (1)เงินอุดหนุนทั่วไป</t>
  </si>
  <si>
    <t xml:space="preserve">       (1)เงินอุดหนุนทั่วไปเพื่อสนับสนุนการบริหารจัดการ อปท.</t>
  </si>
  <si>
    <t xml:space="preserve">       ตามยุทธศาสตร์การพัฒนาประเทศ</t>
  </si>
  <si>
    <t xml:space="preserve">       (2)เงินอุดหนุนค่าใช้จ่ายสำหรับสนับสนุนการสงเคราะห์เบี้ยยังชีพ</t>
  </si>
  <si>
    <t xml:space="preserve">       (4)เงินอุดหนุนสำหรับงานสูบน้ำของสถานีสูบน้ำด้วยไฟฟ้า</t>
  </si>
  <si>
    <t xml:space="preserve">        (5) เงินอุดหนุนทั่วไปกำหนดวัตถุประสงค์เงินอุดหนุนสำหรับ</t>
  </si>
  <si>
    <t xml:space="preserve">            สนับสนุนการถ่ายโอนบุคลากร ลูกจ้างประจำสถานีสูบน้ำ เงินสวัสดิการฯ</t>
  </si>
  <si>
    <t xml:space="preserve">            สนับสนุนการถ่ายโอนบุคลากร ลูกจ้างประจำสถานีสูบน้ำ ค่าจ้างประจำ</t>
  </si>
  <si>
    <t xml:space="preserve">            เด็กเล็กบ้านละหาน</t>
  </si>
  <si>
    <t xml:space="preserve"> -3-</t>
  </si>
  <si>
    <t>รวม เงินอุดหนุนวัตถุประสงค์+เงินอุดหนุนเฉพาะกิจ</t>
  </si>
  <si>
    <t>หมายเหตุ   3</t>
  </si>
  <si>
    <t>อุดหนุนรัฐบาลที่กำหนดวัตถุประสงค์- อุดหนุนเฉพาะกิจประจำปีงบประมาณ 2558</t>
  </si>
  <si>
    <t>(ส่งคืนจังหวัด)</t>
  </si>
  <si>
    <t>เงินอุดหนุนทั่วไปสำหรับงานสูบน้ำของสถานีสูบน้ำด้วยไฟฟ้า-ค่ากระแสไฟฟ้า</t>
  </si>
  <si>
    <t>เงินอุดหนุนทั่วไปกำหนดวัตถุประสงค์สำหรับสนับสนุนการถ่ายโอนบุคลากร -ค่าจ้างลูกจ้างประจำสถานีสูบน้ำ</t>
  </si>
  <si>
    <t>เงินอุดหนุนทั่วไปกำหนดวัตถุประสงค์สำหรับสนับสนุนการถ่ายโอนบุคลากร -เงินสวัสดิการลูกจ้างประจำสถานีสูบน้ำ</t>
  </si>
  <si>
    <t>เงินอุดหนุนทั่วไปโครงการสร้างหลักประกันด้านรายได้แก่ผู้สูงอายุ</t>
  </si>
  <si>
    <t>เงินอุดหนุนทั่วไปรายการสนับสนุนการสงเคราะห์เบี้ยยังชีพความพิการ</t>
  </si>
  <si>
    <t>เงินอุดหนุนทั่วไปเพื่อสนับสนุนการกระจายอำนาจฯด้านการศึกษา - เงินเดือนข้าราชการครู</t>
  </si>
  <si>
    <t>เงินอุดหนุนทั่วไปเพื่อสนับสนุนการกระจายอำนาจฯด้านการศึกษา - ค่าตอบแทนฯพนักงานจ้าง ผดด.</t>
  </si>
  <si>
    <t>เงินอุดหนุนทั่วไปเพื่อสนับสนุนการกระจายอำนาจฯด้านการศึกษา - ค่าจัดการเรียนการสอน ศพด.</t>
  </si>
  <si>
    <t>เงินอุดหนุนทั่วไปเพื่อสนับสนุนการกระจายอำนาจฯด้านการศึกษา - ค่าเล่าเรียนบุตร ผดด.</t>
  </si>
  <si>
    <t>เงินอุดหนุนทั่วไปกำหนดวัตถุประสงค์โครงการป้องกันและแก้ไขปัญหายาเสพติด-คชจ.บำดัดฟื้นฟูผู้ติดยาเสพติด</t>
  </si>
  <si>
    <t>เงินอุดหนุนทั่วไปกำหนดวัตถุประสงค์โครงการป้องกันและแก้ไขปัญหายาเสพติด-คชจ.อบรมอาชีพผู้การการบำบัด</t>
  </si>
  <si>
    <t>เงินอุดหนุนเฉพาะกิจสำหรับการพัฒนา อปท.กรณีเร่งด่วนประจำปี 2557-ก่อสร้างถนนเสริมผิแอสฟัลต์คอนกรีต ม.9</t>
  </si>
  <si>
    <t>เงินอุดหนุนเฉพาะกิจให้ อปท.การพัฒนาการศึกษา ประจำปี 2558 - ก่อสร้างศูนย์พัฒนาเด็กเล็ก</t>
  </si>
  <si>
    <t xml:space="preserve">      ตรวจถูกต้อง                                         ตรวจถูกต้อง                                    ตรวจถูกต้อง</t>
  </si>
  <si>
    <t>เงินอุดหนุนระบุ</t>
  </si>
  <si>
    <t>รวม (บาท)</t>
  </si>
  <si>
    <t>วัตถุประสงค์/</t>
  </si>
  <si>
    <t>411000</t>
  </si>
  <si>
    <t>412000</t>
  </si>
  <si>
    <t>413000</t>
  </si>
  <si>
    <t>415000</t>
  </si>
  <si>
    <t>421000</t>
  </si>
  <si>
    <t>430000</t>
  </si>
  <si>
    <t>440000</t>
  </si>
  <si>
    <t>ลูกหนี้ภาษี - ภาษีโรงเรือนและที่ดิน</t>
  </si>
  <si>
    <t>113302</t>
  </si>
  <si>
    <t>ลูกหนี้ภาษี - ภาษีป้าย</t>
  </si>
  <si>
    <t>113303</t>
  </si>
  <si>
    <t>ส่งคืนเงินงบประมาณ/เงินนอกงบประมาณ</t>
  </si>
  <si>
    <t>ดอกเบี้ยเงินฝากธนาคาร - บัญชีโครงการเศรษฐกิจฯ</t>
  </si>
  <si>
    <t>เงินอุดหนุน - บัญชีโครงการเศรษฐกิจฯ</t>
  </si>
  <si>
    <t>แผนงานบริหารงานทั่วไป</t>
  </si>
  <si>
    <t>00110</t>
  </si>
  <si>
    <t>แผนงานการรักษาความสงบภายใน</t>
  </si>
  <si>
    <t>00120</t>
  </si>
  <si>
    <t>แผนงานการศึกษา</t>
  </si>
  <si>
    <t>00210</t>
  </si>
  <si>
    <t>แผนงานสาธารณสุข</t>
  </si>
  <si>
    <t>00220</t>
  </si>
  <si>
    <t>แผนงานสังคมสงเคราะห์</t>
  </si>
  <si>
    <t>00230</t>
  </si>
  <si>
    <t>แผนงานเคหะและชุมชน</t>
  </si>
  <si>
    <t>00240</t>
  </si>
  <si>
    <t>แผนงานสร้างความเข้มแข็งของชุมชน</t>
  </si>
  <si>
    <t>00250</t>
  </si>
  <si>
    <t>แผนงานการศาสนาวัฒนธรรมและนันทนาการ</t>
  </si>
  <si>
    <t>00260</t>
  </si>
  <si>
    <t>แผนงานการเกษตร</t>
  </si>
  <si>
    <t>00320</t>
  </si>
  <si>
    <t>แผนงานการพาณิชย์</t>
  </si>
  <si>
    <t>00330</t>
  </si>
  <si>
    <t>แผนงานงบกลาง</t>
  </si>
  <si>
    <t>00410</t>
  </si>
  <si>
    <t>113700</t>
  </si>
  <si>
    <t>215999</t>
  </si>
  <si>
    <t>ฎีกาค้างจ่าย</t>
  </si>
  <si>
    <t>213000</t>
  </si>
  <si>
    <t>เงินอุดหนุน - บัญชีโครงการเศรษฐกิจชุมชนฯ</t>
  </si>
  <si>
    <t>บัญชีรายจ่ายรอจ่าย</t>
  </si>
  <si>
    <t>ณ วันที่   31 มีนาคม  2559</t>
  </si>
  <si>
    <t>ณ วันที่   31  มีนาคม   2559</t>
  </si>
  <si>
    <t>เบิกเกินส่งคืนเดือนนื่ 800</t>
  </si>
  <si>
    <t>ปรับปรุงรายการ</t>
  </si>
  <si>
    <t>เงินอุดหนุนเฉพาะกิจค่ากระแสไฟฟ้าสถานีสูบน้ำด้วยไฟฟ้า</t>
  </si>
  <si>
    <t xml:space="preserve"> ณ วันที่  31  มีนาคม  2559</t>
  </si>
  <si>
    <t xml:space="preserve">        (9)เงินอุดหนุนเฉพาะกิจค่าจัดการเรียนการสอน ศพด.</t>
  </si>
  <si>
    <t xml:space="preserve">         (1)เงินอุดหนุนเฉพาะกิจ ปี 2558 ค่าก่อสร้างศูนย์พัฒนา</t>
  </si>
  <si>
    <t xml:space="preserve">รายงาน รับ - จ่ายเงิน </t>
  </si>
  <si>
    <t>ปีงบประมาณ 2559   ประจำเดือน มีนาคม 2559</t>
  </si>
  <si>
    <t>ณ  วันที่   31  มีนาคม 2559</t>
  </si>
  <si>
    <t>ลูกหนี้ภาษีบำรุงท้องที่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</si>
</sst>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b/>
      <sz val="14"/>
      <name val="TH SarabunPSK"/>
      <family val="2"/>
    </font>
    <font>
      <sz val="14"/>
      <name val="TH Niramit AS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6"/>
      <color indexed="8"/>
      <name val="TH Niramit AS"/>
      <family val="0"/>
    </font>
    <font>
      <sz val="11"/>
      <color indexed="8"/>
      <name val="TH SarabunPSK"/>
      <family val="2"/>
    </font>
    <font>
      <sz val="10"/>
      <color indexed="8"/>
      <name val="TH SarabunPSK"/>
      <family val="2"/>
    </font>
    <font>
      <sz val="16"/>
      <color indexed="9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 applyAlignment="1">
      <alignment/>
      <protection/>
    </xf>
    <xf numFmtId="0" fontId="7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0" fontId="7" fillId="0" borderId="0" xfId="46" applyFont="1">
      <alignment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61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45" applyFont="1" applyFill="1" applyBorder="1" applyAlignment="1">
      <alignment horizontal="center"/>
      <protection/>
    </xf>
    <xf numFmtId="43" fontId="6" fillId="0" borderId="10" xfId="38" applyNumberFormat="1" applyFont="1" applyFill="1" applyBorder="1" applyAlignment="1">
      <alignment horizontal="center"/>
    </xf>
    <xf numFmtId="0" fontId="6" fillId="0" borderId="11" xfId="45" applyFont="1" applyFill="1" applyBorder="1">
      <alignment/>
      <protection/>
    </xf>
    <xf numFmtId="0" fontId="6" fillId="0" borderId="11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9" fillId="0" borderId="13" xfId="45" applyFont="1" applyFill="1" applyBorder="1">
      <alignment/>
      <protection/>
    </xf>
    <xf numFmtId="0" fontId="9" fillId="0" borderId="11" xfId="45" applyFont="1" applyFill="1" applyBorder="1" applyAlignment="1">
      <alignment horizontal="center"/>
      <protection/>
    </xf>
    <xf numFmtId="0" fontId="4" fillId="0" borderId="14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3" xfId="45" applyFont="1" applyFill="1" applyBorder="1">
      <alignment/>
      <protection/>
    </xf>
    <xf numFmtId="187" fontId="4" fillId="0" borderId="14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center"/>
      <protection/>
    </xf>
    <xf numFmtId="3" fontId="6" fillId="0" borderId="15" xfId="45" applyNumberFormat="1" applyFont="1" applyFill="1" applyBorder="1">
      <alignment/>
      <protection/>
    </xf>
    <xf numFmtId="4" fontId="6" fillId="0" borderId="15" xfId="45" applyNumberFormat="1" applyFont="1" applyFill="1" applyBorder="1">
      <alignment/>
      <protection/>
    </xf>
    <xf numFmtId="0" fontId="4" fillId="0" borderId="14" xfId="45" applyFont="1" applyFill="1" applyBorder="1" applyAlignment="1">
      <alignment horizontal="center"/>
      <protection/>
    </xf>
    <xf numFmtId="3" fontId="4" fillId="0" borderId="14" xfId="45" applyNumberFormat="1" applyFont="1" applyFill="1" applyBorder="1">
      <alignment/>
      <protection/>
    </xf>
    <xf numFmtId="3" fontId="4" fillId="0" borderId="14" xfId="45" applyNumberFormat="1" applyFont="1" applyFill="1" applyBorder="1" applyAlignment="1">
      <alignment horizontal="right"/>
      <protection/>
    </xf>
    <xf numFmtId="3" fontId="6" fillId="0" borderId="15" xfId="45" applyNumberFormat="1" applyFont="1" applyFill="1" applyBorder="1" applyAlignment="1">
      <alignment horizontal="right"/>
      <protection/>
    </xf>
    <xf numFmtId="4" fontId="6" fillId="0" borderId="15" xfId="45" applyNumberFormat="1" applyFont="1" applyFill="1" applyBorder="1" applyAlignment="1">
      <alignment horizontal="right"/>
      <protection/>
    </xf>
    <xf numFmtId="0" fontId="9" fillId="0" borderId="13" xfId="45" applyFont="1" applyFill="1" applyBorder="1" applyAlignment="1">
      <alignment horizontal="left"/>
      <protection/>
    </xf>
    <xf numFmtId="3" fontId="6" fillId="0" borderId="14" xfId="45" applyNumberFormat="1" applyFont="1" applyFill="1" applyBorder="1">
      <alignment/>
      <protection/>
    </xf>
    <xf numFmtId="43" fontId="6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6" fillId="0" borderId="13" xfId="45" applyFont="1" applyFill="1" applyBorder="1">
      <alignment/>
      <protection/>
    </xf>
    <xf numFmtId="43" fontId="4" fillId="0" borderId="14" xfId="38" applyNumberFormat="1" applyFont="1" applyFill="1" applyBorder="1" applyAlignment="1">
      <alignment/>
    </xf>
    <xf numFmtId="0" fontId="4" fillId="0" borderId="16" xfId="45" applyFont="1" applyFill="1" applyBorder="1">
      <alignment/>
      <protection/>
    </xf>
    <xf numFmtId="0" fontId="4" fillId="0" borderId="12" xfId="45" applyFont="1" applyFill="1" applyBorder="1" applyAlignment="1">
      <alignment horizontal="center"/>
      <protection/>
    </xf>
    <xf numFmtId="3" fontId="4" fillId="0" borderId="17" xfId="45" applyNumberFormat="1" applyFont="1" applyFill="1" applyBorder="1">
      <alignment/>
      <protection/>
    </xf>
    <xf numFmtId="43" fontId="4" fillId="0" borderId="17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2" xfId="45" applyFont="1" applyFill="1" applyBorder="1">
      <alignment/>
      <protection/>
    </xf>
    <xf numFmtId="0" fontId="6" fillId="0" borderId="16" xfId="45" applyFont="1" applyFill="1" applyBorder="1" applyAlignment="1">
      <alignment horizontal="center"/>
      <protection/>
    </xf>
    <xf numFmtId="3" fontId="6" fillId="0" borderId="18" xfId="45" applyNumberFormat="1" applyFont="1" applyFill="1" applyBorder="1">
      <alignment/>
      <protection/>
    </xf>
    <xf numFmtId="4" fontId="6" fillId="0" borderId="19" xfId="45" applyNumberFormat="1" applyFont="1" applyFill="1" applyBorder="1">
      <alignment/>
      <protection/>
    </xf>
    <xf numFmtId="0" fontId="6" fillId="0" borderId="20" xfId="45" applyFont="1" applyFill="1" applyBorder="1" applyAlignment="1">
      <alignment horizontal="center"/>
      <protection/>
    </xf>
    <xf numFmtId="0" fontId="6" fillId="0" borderId="21" xfId="45" applyFont="1" applyFill="1" applyBorder="1" applyAlignment="1">
      <alignment horizontal="center"/>
      <protection/>
    </xf>
    <xf numFmtId="3" fontId="10" fillId="0" borderId="22" xfId="45" applyNumberFormat="1" applyFont="1" applyFill="1" applyBorder="1">
      <alignment/>
      <protection/>
    </xf>
    <xf numFmtId="4" fontId="10" fillId="0" borderId="22" xfId="45" applyNumberFormat="1" applyFont="1" applyFill="1" applyBorder="1">
      <alignment/>
      <protection/>
    </xf>
    <xf numFmtId="0" fontId="9" fillId="0" borderId="11" xfId="45" applyFont="1" applyFill="1" applyBorder="1" applyAlignment="1">
      <alignment horizontal="left"/>
      <protection/>
    </xf>
    <xf numFmtId="0" fontId="6" fillId="0" borderId="14" xfId="45" applyFont="1" applyFill="1" applyBorder="1" applyAlignment="1">
      <alignment horizontal="center"/>
      <protection/>
    </xf>
    <xf numFmtId="43" fontId="6" fillId="0" borderId="11" xfId="38" applyNumberFormat="1" applyFont="1" applyFill="1" applyBorder="1" applyAlignment="1">
      <alignment horizontal="center"/>
    </xf>
    <xf numFmtId="0" fontId="6" fillId="0" borderId="11" xfId="45" applyFont="1" applyFill="1" applyBorder="1" applyAlignment="1">
      <alignment horizontal="left"/>
      <protection/>
    </xf>
    <xf numFmtId="43" fontId="4" fillId="0" borderId="11" xfId="38" applyNumberFormat="1" applyFont="1" applyFill="1" applyBorder="1" applyAlignment="1">
      <alignment horizontal="center"/>
    </xf>
    <xf numFmtId="0" fontId="4" fillId="0" borderId="13" xfId="45" applyFont="1" applyFill="1" applyBorder="1" applyAlignment="1">
      <alignment horizontal="left"/>
      <protection/>
    </xf>
    <xf numFmtId="4" fontId="6" fillId="0" borderId="15" xfId="45" applyNumberFormat="1" applyFont="1" applyFill="1" applyBorder="1" applyAlignment="1">
      <alignment horizontal="center"/>
      <protection/>
    </xf>
    <xf numFmtId="43" fontId="6" fillId="0" borderId="21" xfId="38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3" fontId="11" fillId="0" borderId="0" xfId="36" applyFont="1" applyAlignment="1">
      <alignment/>
    </xf>
    <xf numFmtId="0" fontId="5" fillId="0" borderId="21" xfId="0" applyFont="1" applyBorder="1" applyAlignment="1">
      <alignment horizontal="center"/>
    </xf>
    <xf numFmtId="43" fontId="5" fillId="0" borderId="21" xfId="36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3" xfId="0" applyFont="1" applyBorder="1" applyAlignment="1">
      <alignment/>
    </xf>
    <xf numFmtId="43" fontId="11" fillId="0" borderId="10" xfId="36" applyFont="1" applyBorder="1" applyAlignment="1">
      <alignment/>
    </xf>
    <xf numFmtId="4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/>
    </xf>
    <xf numFmtId="43" fontId="11" fillId="0" borderId="11" xfId="36" applyFont="1" applyBorder="1" applyAlignment="1">
      <alignment/>
    </xf>
    <xf numFmtId="4" fontId="11" fillId="0" borderId="11" xfId="0" applyNumberFormat="1" applyFont="1" applyBorder="1" applyAlignment="1">
      <alignment/>
    </xf>
    <xf numFmtId="0" fontId="64" fillId="0" borderId="0" xfId="0" applyFont="1" applyAlignment="1">
      <alignment/>
    </xf>
    <xf numFmtId="0" fontId="15" fillId="0" borderId="21" xfId="46" applyFont="1" applyBorder="1" applyAlignment="1">
      <alignment horizontal="center"/>
      <protection/>
    </xf>
    <xf numFmtId="0" fontId="15" fillId="0" borderId="11" xfId="46" applyFont="1" applyBorder="1" applyAlignment="1">
      <alignment horizontal="center"/>
      <protection/>
    </xf>
    <xf numFmtId="0" fontId="13" fillId="0" borderId="11" xfId="46" applyFont="1" applyBorder="1" applyAlignment="1">
      <alignment horizontal="center"/>
      <protection/>
    </xf>
    <xf numFmtId="4" fontId="13" fillId="0" borderId="0" xfId="46" applyNumberFormat="1" applyFont="1" applyBorder="1">
      <alignment/>
      <protection/>
    </xf>
    <xf numFmtId="4" fontId="13" fillId="0" borderId="11" xfId="46" applyNumberFormat="1" applyFont="1" applyBorder="1">
      <alignment/>
      <protection/>
    </xf>
    <xf numFmtId="0" fontId="64" fillId="0" borderId="11" xfId="0" applyFont="1" applyBorder="1" applyAlignment="1">
      <alignment/>
    </xf>
    <xf numFmtId="0" fontId="65" fillId="0" borderId="11" xfId="0" applyFont="1" applyBorder="1" applyAlignment="1">
      <alignment horizontal="center"/>
    </xf>
    <xf numFmtId="0" fontId="64" fillId="0" borderId="12" xfId="0" applyFont="1" applyBorder="1" applyAlignment="1">
      <alignment/>
    </xf>
    <xf numFmtId="0" fontId="15" fillId="0" borderId="24" xfId="46" applyFont="1" applyBorder="1" applyAlignment="1">
      <alignment horizontal="center"/>
      <protection/>
    </xf>
    <xf numFmtId="43" fontId="15" fillId="0" borderId="24" xfId="38" applyNumberFormat="1" applyFont="1" applyBorder="1" applyAlignment="1">
      <alignment horizontal="center"/>
    </xf>
    <xf numFmtId="0" fontId="17" fillId="0" borderId="0" xfId="46" applyFont="1" applyAlignment="1">
      <alignment horizontal="center"/>
      <protection/>
    </xf>
    <xf numFmtId="0" fontId="17" fillId="0" borderId="0" xfId="46" applyFont="1">
      <alignment/>
      <protection/>
    </xf>
    <xf numFmtId="0" fontId="15" fillId="0" borderId="0" xfId="46" applyFont="1">
      <alignment/>
      <protection/>
    </xf>
    <xf numFmtId="0" fontId="15" fillId="0" borderId="10" xfId="46" applyFont="1" applyBorder="1" applyAlignment="1">
      <alignment horizontal="center"/>
      <protection/>
    </xf>
    <xf numFmtId="0" fontId="15" fillId="0" borderId="12" xfId="46" applyFont="1" applyBorder="1" applyAlignment="1">
      <alignment horizontal="center"/>
      <protection/>
    </xf>
    <xf numFmtId="0" fontId="13" fillId="0" borderId="10" xfId="46" applyFont="1" applyBorder="1">
      <alignment/>
      <protection/>
    </xf>
    <xf numFmtId="0" fontId="13" fillId="0" borderId="11" xfId="46" applyFont="1" applyBorder="1">
      <alignment/>
      <protection/>
    </xf>
    <xf numFmtId="43" fontId="18" fillId="0" borderId="11" xfId="36" applyFont="1" applyFill="1" applyBorder="1" applyAlignment="1">
      <alignment/>
    </xf>
    <xf numFmtId="4" fontId="13" fillId="0" borderId="11" xfId="46" applyNumberFormat="1" applyFont="1" applyFill="1" applyBorder="1">
      <alignment/>
      <protection/>
    </xf>
    <xf numFmtId="0" fontId="13" fillId="0" borderId="0" xfId="46" applyFont="1">
      <alignment/>
      <protection/>
    </xf>
    <xf numFmtId="49" fontId="13" fillId="0" borderId="11" xfId="46" applyNumberFormat="1" applyFont="1" applyBorder="1" applyAlignment="1">
      <alignment horizontal="center"/>
      <protection/>
    </xf>
    <xf numFmtId="43" fontId="13" fillId="0" borderId="11" xfId="36" applyFont="1" applyBorder="1" applyAlignment="1">
      <alignment/>
    </xf>
    <xf numFmtId="43" fontId="13" fillId="0" borderId="11" xfId="36" applyFont="1" applyBorder="1" applyAlignment="1">
      <alignment horizontal="center"/>
    </xf>
    <xf numFmtId="43" fontId="13" fillId="0" borderId="11" xfId="36" applyFont="1" applyFill="1" applyBorder="1" applyAlignment="1">
      <alignment/>
    </xf>
    <xf numFmtId="0" fontId="13" fillId="0" borderId="0" xfId="46" applyFont="1" applyFill="1">
      <alignment/>
      <protection/>
    </xf>
    <xf numFmtId="49" fontId="13" fillId="0" borderId="11" xfId="46" applyNumberFormat="1" applyFont="1" applyFill="1" applyBorder="1" applyAlignment="1">
      <alignment horizontal="center"/>
      <protection/>
    </xf>
    <xf numFmtId="4" fontId="15" fillId="0" borderId="24" xfId="46" applyNumberFormat="1" applyFont="1" applyBorder="1">
      <alignment/>
      <protection/>
    </xf>
    <xf numFmtId="4" fontId="15" fillId="0" borderId="0" xfId="46" applyNumberFormat="1" applyFont="1" applyFill="1" applyBorder="1">
      <alignment/>
      <protection/>
    </xf>
    <xf numFmtId="0" fontId="13" fillId="0" borderId="11" xfId="46" applyFont="1" applyFill="1" applyBorder="1" applyAlignment="1">
      <alignment horizontal="center"/>
      <protection/>
    </xf>
    <xf numFmtId="0" fontId="13" fillId="0" borderId="12" xfId="46" applyFont="1" applyBorder="1">
      <alignment/>
      <protection/>
    </xf>
    <xf numFmtId="0" fontId="13" fillId="0" borderId="0" xfId="46" applyFont="1" applyBorder="1">
      <alignment/>
      <protection/>
    </xf>
    <xf numFmtId="0" fontId="15" fillId="0" borderId="0" xfId="46" applyFont="1" applyFill="1" applyAlignment="1">
      <alignment horizontal="center"/>
      <protection/>
    </xf>
    <xf numFmtId="0" fontId="13" fillId="0" borderId="0" xfId="46" applyFont="1" applyFill="1" applyBorder="1">
      <alignment/>
      <protection/>
    </xf>
    <xf numFmtId="0" fontId="15" fillId="0" borderId="13" xfId="46" applyFont="1" applyBorder="1" applyAlignment="1">
      <alignment horizontal="center"/>
      <protection/>
    </xf>
    <xf numFmtId="0" fontId="15" fillId="0" borderId="14" xfId="46" applyFont="1" applyBorder="1" applyAlignment="1">
      <alignment horizontal="center"/>
      <protection/>
    </xf>
    <xf numFmtId="0" fontId="15" fillId="0" borderId="16" xfId="46" applyFont="1" applyBorder="1" applyAlignment="1">
      <alignment horizontal="center"/>
      <protection/>
    </xf>
    <xf numFmtId="0" fontId="15" fillId="0" borderId="17" xfId="46" applyFont="1" applyBorder="1" applyAlignment="1">
      <alignment horizontal="center"/>
      <protection/>
    </xf>
    <xf numFmtId="43" fontId="13" fillId="0" borderId="11" xfId="36" applyFont="1" applyFill="1" applyBorder="1" applyAlignment="1">
      <alignment/>
    </xf>
    <xf numFmtId="4" fontId="13" fillId="0" borderId="11" xfId="46" applyNumberFormat="1" applyFont="1" applyBorder="1" applyAlignment="1">
      <alignment horizontal="right"/>
      <protection/>
    </xf>
    <xf numFmtId="43" fontId="66" fillId="0" borderId="11" xfId="36" applyFont="1" applyBorder="1" applyAlignment="1">
      <alignment/>
    </xf>
    <xf numFmtId="0" fontId="13" fillId="0" borderId="12" xfId="46" applyFont="1" applyBorder="1" applyAlignment="1">
      <alignment horizontal="center"/>
      <protection/>
    </xf>
    <xf numFmtId="0" fontId="13" fillId="0" borderId="0" xfId="46" applyFont="1" applyAlignment="1">
      <alignment horizontal="center"/>
      <protection/>
    </xf>
    <xf numFmtId="0" fontId="15" fillId="0" borderId="0" xfId="46" applyFont="1" applyAlignment="1">
      <alignment horizontal="center"/>
      <protection/>
    </xf>
    <xf numFmtId="0" fontId="17" fillId="0" borderId="23" xfId="46" applyFont="1" applyBorder="1" applyAlignment="1">
      <alignment horizontal="center"/>
      <protection/>
    </xf>
    <xf numFmtId="0" fontId="17" fillId="0" borderId="10" xfId="46" applyFont="1" applyBorder="1" applyAlignment="1">
      <alignment horizontal="center"/>
      <protection/>
    </xf>
    <xf numFmtId="0" fontId="17" fillId="0" borderId="25" xfId="46" applyFont="1" applyFill="1" applyBorder="1" applyAlignment="1">
      <alignment horizontal="center"/>
      <protection/>
    </xf>
    <xf numFmtId="0" fontId="17" fillId="0" borderId="10" xfId="46" applyFont="1" applyFill="1" applyBorder="1" applyAlignment="1">
      <alignment horizontal="center"/>
      <protection/>
    </xf>
    <xf numFmtId="0" fontId="17" fillId="0" borderId="16" xfId="46" applyFont="1" applyBorder="1" applyAlignment="1">
      <alignment horizontal="center"/>
      <protection/>
    </xf>
    <xf numFmtId="0" fontId="17" fillId="0" borderId="12" xfId="46" applyFont="1" applyBorder="1" applyAlignment="1">
      <alignment horizontal="center"/>
      <protection/>
    </xf>
    <xf numFmtId="0" fontId="17" fillId="0" borderId="26" xfId="46" applyFont="1" applyFill="1" applyBorder="1" applyAlignment="1">
      <alignment horizontal="center"/>
      <protection/>
    </xf>
    <xf numFmtId="0" fontId="17" fillId="0" borderId="12" xfId="46" applyFont="1" applyFill="1" applyBorder="1" applyAlignment="1">
      <alignment horizontal="center"/>
      <protection/>
    </xf>
    <xf numFmtId="0" fontId="17" fillId="0" borderId="10" xfId="46" applyFont="1" applyBorder="1">
      <alignment/>
      <protection/>
    </xf>
    <xf numFmtId="49" fontId="17" fillId="0" borderId="10" xfId="46" applyNumberFormat="1" applyFont="1" applyBorder="1" applyAlignment="1">
      <alignment horizontal="center"/>
      <protection/>
    </xf>
    <xf numFmtId="4" fontId="17" fillId="0" borderId="27" xfId="46" applyNumberFormat="1" applyFont="1" applyFill="1" applyBorder="1">
      <alignment/>
      <protection/>
    </xf>
    <xf numFmtId="0" fontId="17" fillId="0" borderId="27" xfId="46" applyFont="1" applyFill="1" applyBorder="1">
      <alignment/>
      <protection/>
    </xf>
    <xf numFmtId="0" fontId="17" fillId="0" borderId="11" xfId="46" applyFont="1" applyBorder="1">
      <alignment/>
      <protection/>
    </xf>
    <xf numFmtId="49" fontId="17" fillId="0" borderId="11" xfId="46" applyNumberFormat="1" applyFont="1" applyBorder="1" applyAlignment="1">
      <alignment horizontal="center"/>
      <protection/>
    </xf>
    <xf numFmtId="43" fontId="17" fillId="0" borderId="14" xfId="36" applyFont="1" applyFill="1" applyBorder="1" applyAlignment="1">
      <alignment/>
    </xf>
    <xf numFmtId="0" fontId="17" fillId="0" borderId="14" xfId="46" applyFont="1" applyFill="1" applyBorder="1">
      <alignment/>
      <protection/>
    </xf>
    <xf numFmtId="4" fontId="17" fillId="0" borderId="14" xfId="46" applyNumberFormat="1" applyFont="1" applyFill="1" applyBorder="1">
      <alignment/>
      <protection/>
    </xf>
    <xf numFmtId="4" fontId="17" fillId="0" borderId="14" xfId="46" applyNumberFormat="1" applyFont="1" applyFill="1" applyBorder="1" applyAlignment="1">
      <alignment horizontal="right"/>
      <protection/>
    </xf>
    <xf numFmtId="49" fontId="17" fillId="0" borderId="11" xfId="38" applyNumberFormat="1" applyFont="1" applyBorder="1" applyAlignment="1">
      <alignment horizontal="center"/>
    </xf>
    <xf numFmtId="43" fontId="17" fillId="0" borderId="14" xfId="38" applyNumberFormat="1" applyFont="1" applyFill="1" applyBorder="1" applyAlignment="1">
      <alignment horizontal="right"/>
    </xf>
    <xf numFmtId="0" fontId="17" fillId="0" borderId="12" xfId="46" applyFont="1" applyBorder="1">
      <alignment/>
      <protection/>
    </xf>
    <xf numFmtId="49" fontId="17" fillId="0" borderId="12" xfId="38" applyNumberFormat="1" applyFont="1" applyBorder="1" applyAlignment="1">
      <alignment horizontal="center"/>
    </xf>
    <xf numFmtId="0" fontId="17" fillId="0" borderId="17" xfId="46" applyFont="1" applyFill="1" applyBorder="1">
      <alignment/>
      <protection/>
    </xf>
    <xf numFmtId="43" fontId="17" fillId="0" borderId="17" xfId="38" applyNumberFormat="1" applyFont="1" applyFill="1" applyBorder="1" applyAlignment="1">
      <alignment horizontal="right"/>
    </xf>
    <xf numFmtId="4" fontId="21" fillId="0" borderId="24" xfId="46" applyNumberFormat="1" applyFont="1" applyFill="1" applyBorder="1">
      <alignment/>
      <protection/>
    </xf>
    <xf numFmtId="4" fontId="21" fillId="0" borderId="28" xfId="46" applyNumberFormat="1" applyFont="1" applyFill="1" applyBorder="1">
      <alignment/>
      <protection/>
    </xf>
    <xf numFmtId="3" fontId="6" fillId="0" borderId="17" xfId="45" applyNumberFormat="1" applyFont="1" applyFill="1" applyBorder="1">
      <alignment/>
      <protection/>
    </xf>
    <xf numFmtId="0" fontId="4" fillId="0" borderId="0" xfId="45" applyFont="1" applyFill="1" applyBorder="1" applyAlignment="1">
      <alignment horizontal="center"/>
      <protection/>
    </xf>
    <xf numFmtId="4" fontId="6" fillId="0" borderId="0" xfId="45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11" fillId="0" borderId="27" xfId="36" applyFont="1" applyBorder="1" applyAlignment="1">
      <alignment horizontal="center"/>
    </xf>
    <xf numFmtId="43" fontId="11" fillId="0" borderId="27" xfId="36" applyFont="1" applyBorder="1" applyAlignment="1">
      <alignment/>
    </xf>
    <xf numFmtId="43" fontId="11" fillId="0" borderId="14" xfId="36" applyFont="1" applyBorder="1" applyAlignment="1">
      <alignment horizontal="center"/>
    </xf>
    <xf numFmtId="43" fontId="11" fillId="0" borderId="14" xfId="36" applyFont="1" applyBorder="1" applyAlignment="1">
      <alignment/>
    </xf>
    <xf numFmtId="43" fontId="11" fillId="0" borderId="12" xfId="36" applyFont="1" applyBorder="1" applyAlignment="1">
      <alignment/>
    </xf>
    <xf numFmtId="43" fontId="11" fillId="0" borderId="17" xfId="36" applyFont="1" applyBorder="1" applyAlignment="1">
      <alignment horizontal="center"/>
    </xf>
    <xf numFmtId="4" fontId="5" fillId="0" borderId="29" xfId="0" applyNumberFormat="1" applyFont="1" applyBorder="1" applyAlignment="1">
      <alignment/>
    </xf>
    <xf numFmtId="0" fontId="15" fillId="0" borderId="27" xfId="46" applyFont="1" applyFill="1" applyBorder="1" applyAlignment="1">
      <alignment horizontal="center"/>
      <protection/>
    </xf>
    <xf numFmtId="0" fontId="13" fillId="0" borderId="26" xfId="46" applyFont="1" applyBorder="1" applyAlignment="1">
      <alignment horizontal="center"/>
      <protection/>
    </xf>
    <xf numFmtId="0" fontId="16" fillId="0" borderId="12" xfId="46" applyFont="1" applyBorder="1" applyAlignment="1">
      <alignment horizontal="center"/>
      <protection/>
    </xf>
    <xf numFmtId="43" fontId="13" fillId="0" borderId="17" xfId="36" applyFont="1" applyBorder="1" applyAlignment="1">
      <alignment horizontal="center"/>
    </xf>
    <xf numFmtId="43" fontId="13" fillId="0" borderId="12" xfId="46" applyNumberFormat="1" applyFont="1" applyBorder="1" applyAlignment="1">
      <alignment horizontal="center"/>
      <protection/>
    </xf>
    <xf numFmtId="0" fontId="15" fillId="0" borderId="17" xfId="46" applyFont="1" applyFill="1" applyBorder="1" applyAlignment="1">
      <alignment horizontal="center"/>
      <protection/>
    </xf>
    <xf numFmtId="0" fontId="17" fillId="0" borderId="0" xfId="46" applyFont="1" applyBorder="1">
      <alignment/>
      <protection/>
    </xf>
    <xf numFmtId="43" fontId="13" fillId="0" borderId="13" xfId="38" applyFont="1" applyBorder="1" applyAlignment="1">
      <alignment horizontal="center"/>
    </xf>
    <xf numFmtId="0" fontId="15" fillId="0" borderId="30" xfId="46" applyFont="1" applyBorder="1" applyAlignment="1">
      <alignment horizontal="center"/>
      <protection/>
    </xf>
    <xf numFmtId="43" fontId="15" fillId="0" borderId="24" xfId="36" applyFont="1" applyBorder="1" applyAlignment="1">
      <alignment horizontal="center"/>
    </xf>
    <xf numFmtId="43" fontId="15" fillId="0" borderId="28" xfId="38" applyNumberFormat="1" applyFont="1" applyBorder="1" applyAlignment="1">
      <alignment horizontal="center"/>
    </xf>
    <xf numFmtId="0" fontId="64" fillId="0" borderId="29" xfId="0" applyFont="1" applyBorder="1" applyAlignment="1">
      <alignment/>
    </xf>
    <xf numFmtId="0" fontId="15" fillId="0" borderId="0" xfId="46" applyFont="1" applyBorder="1">
      <alignment/>
      <protection/>
    </xf>
    <xf numFmtId="0" fontId="19" fillId="0" borderId="0" xfId="46" applyFont="1" applyBorder="1">
      <alignment/>
      <protection/>
    </xf>
    <xf numFmtId="0" fontId="17" fillId="0" borderId="0" xfId="46" applyFont="1" applyFill="1" applyBorder="1">
      <alignment/>
      <protection/>
    </xf>
    <xf numFmtId="43" fontId="13" fillId="0" borderId="14" xfId="36" applyFont="1" applyFill="1" applyBorder="1" applyAlignment="1">
      <alignment/>
    </xf>
    <xf numFmtId="4" fontId="13" fillId="0" borderId="14" xfId="46" applyNumberFormat="1" applyFont="1" applyBorder="1">
      <alignment/>
      <protection/>
    </xf>
    <xf numFmtId="43" fontId="13" fillId="0" borderId="14" xfId="36" applyFont="1" applyBorder="1" applyAlignment="1">
      <alignment/>
    </xf>
    <xf numFmtId="0" fontId="16" fillId="0" borderId="0" xfId="46" applyFont="1" applyBorder="1">
      <alignment/>
      <protection/>
    </xf>
    <xf numFmtId="43" fontId="13" fillId="0" borderId="31" xfId="36" applyFont="1" applyFill="1" applyBorder="1" applyAlignment="1">
      <alignment/>
    </xf>
    <xf numFmtId="0" fontId="15" fillId="0" borderId="25" xfId="46" applyFont="1" applyBorder="1" applyAlignment="1">
      <alignment horizontal="center"/>
      <protection/>
    </xf>
    <xf numFmtId="0" fontId="15" fillId="0" borderId="27" xfId="46" applyFont="1" applyBorder="1" applyAlignment="1">
      <alignment horizontal="center"/>
      <protection/>
    </xf>
    <xf numFmtId="0" fontId="15" fillId="0" borderId="23" xfId="46" applyFont="1" applyBorder="1" applyAlignment="1">
      <alignment horizontal="center"/>
      <protection/>
    </xf>
    <xf numFmtId="4" fontId="20" fillId="0" borderId="11" xfId="46" applyNumberFormat="1" applyFont="1" applyBorder="1">
      <alignment/>
      <protection/>
    </xf>
    <xf numFmtId="4" fontId="20" fillId="0" borderId="11" xfId="46" applyNumberFormat="1" applyFont="1" applyFill="1" applyBorder="1">
      <alignment/>
      <protection/>
    </xf>
    <xf numFmtId="4" fontId="13" fillId="0" borderId="0" xfId="46" applyNumberFormat="1" applyFont="1" applyFill="1" applyBorder="1">
      <alignment/>
      <protection/>
    </xf>
    <xf numFmtId="43" fontId="13" fillId="0" borderId="0" xfId="36" applyFont="1" applyBorder="1" applyAlignment="1">
      <alignment/>
    </xf>
    <xf numFmtId="43" fontId="13" fillId="0" borderId="0" xfId="36" applyFont="1" applyFill="1" applyBorder="1" applyAlignment="1">
      <alignment/>
    </xf>
    <xf numFmtId="43" fontId="13" fillId="0" borderId="0" xfId="36" applyFont="1" applyFill="1" applyBorder="1" applyAlignment="1">
      <alignment/>
    </xf>
    <xf numFmtId="4" fontId="13" fillId="0" borderId="0" xfId="46" applyNumberFormat="1" applyFont="1" applyBorder="1" applyAlignment="1">
      <alignment horizontal="right"/>
      <protection/>
    </xf>
    <xf numFmtId="0" fontId="22" fillId="0" borderId="0" xfId="46" applyFont="1" applyBorder="1" applyAlignment="1">
      <alignment horizontal="left"/>
      <protection/>
    </xf>
    <xf numFmtId="4" fontId="13" fillId="0" borderId="24" xfId="46" applyNumberFormat="1" applyFont="1" applyBorder="1">
      <alignment/>
      <protection/>
    </xf>
    <xf numFmtId="0" fontId="13" fillId="0" borderId="30" xfId="46" applyFont="1" applyBorder="1">
      <alignment/>
      <protection/>
    </xf>
    <xf numFmtId="43" fontId="13" fillId="0" borderId="11" xfId="46" applyNumberFormat="1" applyFont="1" applyBorder="1">
      <alignment/>
      <protection/>
    </xf>
    <xf numFmtId="4" fontId="13" fillId="0" borderId="18" xfId="46" applyNumberFormat="1" applyFont="1" applyFill="1" applyBorder="1">
      <alignment/>
      <protection/>
    </xf>
    <xf numFmtId="0" fontId="13" fillId="0" borderId="0" xfId="46" applyFont="1" applyFill="1" applyAlignment="1">
      <alignment horizontal="center"/>
      <protection/>
    </xf>
    <xf numFmtId="0" fontId="13" fillId="0" borderId="0" xfId="0" applyFont="1" applyAlignment="1">
      <alignment/>
    </xf>
    <xf numFmtId="0" fontId="11" fillId="0" borderId="16" xfId="0" applyFont="1" applyBorder="1" applyAlignment="1">
      <alignment/>
    </xf>
    <xf numFmtId="43" fontId="11" fillId="0" borderId="17" xfId="36" applyFont="1" applyBorder="1" applyAlignment="1">
      <alignment/>
    </xf>
    <xf numFmtId="4" fontId="11" fillId="0" borderId="12" xfId="0" applyNumberFormat="1" applyFont="1" applyBorder="1" applyAlignment="1">
      <alignment/>
    </xf>
    <xf numFmtId="0" fontId="64" fillId="0" borderId="1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43" fontId="13" fillId="0" borderId="0" xfId="36" applyFont="1" applyBorder="1" applyAlignment="1">
      <alignment horizontal="center"/>
    </xf>
    <xf numFmtId="43" fontId="13" fillId="0" borderId="24" xfId="36" applyFont="1" applyBorder="1" applyAlignment="1">
      <alignment/>
    </xf>
    <xf numFmtId="43" fontId="13" fillId="0" borderId="30" xfId="36" applyFont="1" applyBorder="1" applyAlignment="1">
      <alignment horizontal="center"/>
    </xf>
    <xf numFmtId="43" fontId="13" fillId="0" borderId="30" xfId="36" applyFont="1" applyBorder="1" applyAlignment="1">
      <alignment/>
    </xf>
    <xf numFmtId="0" fontId="17" fillId="0" borderId="0" xfId="46" applyFont="1" applyFill="1">
      <alignment/>
      <protection/>
    </xf>
    <xf numFmtId="0" fontId="17" fillId="0" borderId="0" xfId="46" applyFont="1" applyFill="1" applyAlignment="1">
      <alignment horizontal="center"/>
      <protection/>
    </xf>
    <xf numFmtId="4" fontId="21" fillId="0" borderId="0" xfId="46" applyNumberFormat="1" applyFont="1" applyFill="1" applyBorder="1">
      <alignment/>
      <protection/>
    </xf>
    <xf numFmtId="0" fontId="15" fillId="0" borderId="0" xfId="46" applyFont="1" applyAlignment="1">
      <alignment horizontal="center"/>
      <protection/>
    </xf>
    <xf numFmtId="0" fontId="15" fillId="0" borderId="26" xfId="46" applyFont="1" applyBorder="1" applyAlignment="1">
      <alignment horizontal="center"/>
      <protection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26" xfId="45" applyFont="1" applyFill="1" applyBorder="1" applyAlignment="1">
      <alignment horizontal="center"/>
      <protection/>
    </xf>
    <xf numFmtId="0" fontId="4" fillId="0" borderId="25" xfId="45" applyFont="1" applyFill="1" applyBorder="1" applyAlignment="1">
      <alignment horizontal="left"/>
      <protection/>
    </xf>
    <xf numFmtId="0" fontId="12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7" fillId="0" borderId="0" xfId="46" applyFont="1" applyAlignment="1">
      <alignment horizontal="center"/>
      <protection/>
    </xf>
    <xf numFmtId="0" fontId="15" fillId="0" borderId="0" xfId="0" applyFont="1" applyAlignment="1">
      <alignment horizontal="center"/>
    </xf>
    <xf numFmtId="0" fontId="14" fillId="0" borderId="0" xfId="46" applyFont="1" applyAlignment="1">
      <alignment horizontal="center"/>
      <protection/>
    </xf>
    <xf numFmtId="0" fontId="15" fillId="0" borderId="23" xfId="46" applyFont="1" applyBorder="1" applyAlignment="1">
      <alignment horizontal="center"/>
      <protection/>
    </xf>
    <xf numFmtId="0" fontId="15" fillId="0" borderId="25" xfId="46" applyFont="1" applyBorder="1" applyAlignment="1">
      <alignment horizontal="center"/>
      <protection/>
    </xf>
    <xf numFmtId="0" fontId="15" fillId="0" borderId="27" xfId="46" applyFont="1" applyBorder="1" applyAlignment="1">
      <alignment horizontal="center"/>
      <protection/>
    </xf>
    <xf numFmtId="0" fontId="15" fillId="0" borderId="23" xfId="46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20" xfId="46" applyFont="1" applyBorder="1" applyAlignment="1">
      <alignment horizontal="center"/>
      <protection/>
    </xf>
    <xf numFmtId="0" fontId="15" fillId="0" borderId="32" xfId="46" applyFont="1" applyBorder="1" applyAlignment="1">
      <alignment horizontal="center"/>
      <protection/>
    </xf>
    <xf numFmtId="0" fontId="15" fillId="0" borderId="15" xfId="46" applyFont="1" applyBorder="1" applyAlignment="1">
      <alignment horizontal="center"/>
      <protection/>
    </xf>
    <xf numFmtId="0" fontId="15" fillId="0" borderId="10" xfId="46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7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9\&#3611;&#3636;&#3604;&#3591;&#3610;&#3648;&#3604;&#3639;&#3629;&#3609;%20%20%20(&#3607;&#3635;&#3607;&#3640;&#3585;&#3626;&#3636;&#3609;&#3648;&#3604;&#3639;&#3629;&#3609;)\&#3626;&#3656;&#3591;&#3629;&#3635;&#3648;&#3616;&#3629;\3.%20&#3648;&#3591;&#3636;&#3609;&#3619;&#3633;&#3610;&#3613;&#3634;&#3585;%20(&#3627;&#3617;&#3634;&#3618;&#3648;&#3627;&#3605;&#3640;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</sheetNames>
    <sheetDataSet>
      <sheetData sheetId="1">
        <row r="12">
          <cell r="F12">
            <v>0</v>
          </cell>
        </row>
        <row r="15">
          <cell r="F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="95" zoomScaleSheetLayoutView="95" zoomScalePageLayoutView="0" workbookViewId="0" topLeftCell="A1">
      <selection activeCell="A18" sqref="A18"/>
    </sheetView>
  </sheetViews>
  <sheetFormatPr defaultColWidth="9.140625" defaultRowHeight="15"/>
  <cols>
    <col min="1" max="1" width="54.8515625" style="6" customWidth="1"/>
    <col min="2" max="2" width="8.421875" style="11" customWidth="1"/>
    <col min="3" max="4" width="13.421875" style="6" customWidth="1"/>
    <col min="5" max="5" width="28.00390625" style="0" customWidth="1"/>
  </cols>
  <sheetData>
    <row r="1" spans="1:4" ht="21">
      <c r="A1" s="211" t="s">
        <v>0</v>
      </c>
      <c r="B1" s="211"/>
      <c r="C1" s="211"/>
      <c r="D1" s="211"/>
    </row>
    <row r="2" spans="1:4" ht="21">
      <c r="A2" s="211" t="s">
        <v>10</v>
      </c>
      <c r="B2" s="211"/>
      <c r="C2" s="211"/>
      <c r="D2" s="211"/>
    </row>
    <row r="3" spans="1:4" ht="21">
      <c r="A3" s="212" t="s">
        <v>265</v>
      </c>
      <c r="B3" s="212"/>
      <c r="C3" s="212"/>
      <c r="D3" s="212"/>
    </row>
    <row r="4" spans="1:4" ht="18.75">
      <c r="A4" s="124" t="s">
        <v>1</v>
      </c>
      <c r="B4" s="125" t="s">
        <v>2</v>
      </c>
      <c r="C4" s="126" t="s">
        <v>3</v>
      </c>
      <c r="D4" s="127" t="s">
        <v>4</v>
      </c>
    </row>
    <row r="5" spans="1:4" ht="18.75">
      <c r="A5" s="128"/>
      <c r="B5" s="129" t="s">
        <v>5</v>
      </c>
      <c r="C5" s="130" t="s">
        <v>6</v>
      </c>
      <c r="D5" s="131" t="s">
        <v>6</v>
      </c>
    </row>
    <row r="6" spans="1:4" ht="18.75">
      <c r="A6" s="132" t="s">
        <v>7</v>
      </c>
      <c r="B6" s="133" t="s">
        <v>164</v>
      </c>
      <c r="C6" s="134"/>
      <c r="D6" s="135"/>
    </row>
    <row r="7" spans="1:4" ht="18.75">
      <c r="A7" s="136" t="s">
        <v>17</v>
      </c>
      <c r="B7" s="137" t="s">
        <v>165</v>
      </c>
      <c r="C7" s="138">
        <v>17156405.47</v>
      </c>
      <c r="D7" s="139"/>
    </row>
    <row r="8" spans="1:4" ht="18.75">
      <c r="A8" s="136" t="s">
        <v>18</v>
      </c>
      <c r="B8" s="137" t="s">
        <v>165</v>
      </c>
      <c r="C8" s="138">
        <v>16248398</v>
      </c>
      <c r="D8" s="139"/>
    </row>
    <row r="9" spans="1:4" ht="18.75">
      <c r="A9" s="136" t="s">
        <v>19</v>
      </c>
      <c r="B9" s="137" t="s">
        <v>165</v>
      </c>
      <c r="C9" s="138">
        <v>15658.74</v>
      </c>
      <c r="D9" s="139"/>
    </row>
    <row r="10" spans="1:4" ht="18.75">
      <c r="A10" s="136" t="s">
        <v>20</v>
      </c>
      <c r="B10" s="137" t="s">
        <v>165</v>
      </c>
      <c r="C10" s="138">
        <v>5.22</v>
      </c>
      <c r="D10" s="139"/>
    </row>
    <row r="11" spans="1:4" ht="18.75">
      <c r="A11" s="136" t="s">
        <v>21</v>
      </c>
      <c r="B11" s="137" t="s">
        <v>165</v>
      </c>
      <c r="C11" s="138">
        <v>11719493.68</v>
      </c>
      <c r="D11" s="139"/>
    </row>
    <row r="12" spans="1:4" ht="18.75">
      <c r="A12" s="136" t="s">
        <v>22</v>
      </c>
      <c r="B12" s="137" t="s">
        <v>165</v>
      </c>
      <c r="C12" s="138">
        <v>13112027.8</v>
      </c>
      <c r="D12" s="139"/>
    </row>
    <row r="13" spans="1:4" ht="18.75">
      <c r="A13" s="136" t="s">
        <v>23</v>
      </c>
      <c r="B13" s="137" t="s">
        <v>166</v>
      </c>
      <c r="C13" s="138">
        <v>2501097.08</v>
      </c>
      <c r="D13" s="139"/>
    </row>
    <row r="14" spans="1:5" ht="18.75">
      <c r="A14" s="136" t="s">
        <v>24</v>
      </c>
      <c r="B14" s="137" t="s">
        <v>167</v>
      </c>
      <c r="C14" s="140">
        <v>1600000</v>
      </c>
      <c r="D14" s="140"/>
      <c r="E14" s="1">
        <f>SUM(C7:C14)</f>
        <v>62353085.989999995</v>
      </c>
    </row>
    <row r="15" spans="1:5" ht="18.75">
      <c r="A15" s="136" t="s">
        <v>25</v>
      </c>
      <c r="B15" s="137" t="s">
        <v>167</v>
      </c>
      <c r="C15" s="140">
        <v>143000</v>
      </c>
      <c r="D15" s="140"/>
      <c r="E15" s="1"/>
    </row>
    <row r="16" spans="1:4" ht="18.75">
      <c r="A16" s="136" t="s">
        <v>11</v>
      </c>
      <c r="B16" s="137" t="s">
        <v>168</v>
      </c>
      <c r="C16" s="140">
        <v>13822427.39</v>
      </c>
      <c r="D16" s="140"/>
    </row>
    <row r="17" spans="1:4" ht="18.75">
      <c r="A17" s="136" t="s">
        <v>12</v>
      </c>
      <c r="B17" s="137" t="s">
        <v>169</v>
      </c>
      <c r="C17" s="140">
        <v>1109020</v>
      </c>
      <c r="D17" s="140"/>
    </row>
    <row r="18" spans="1:4" ht="18.75">
      <c r="A18" s="136" t="s">
        <v>13</v>
      </c>
      <c r="B18" s="137"/>
      <c r="C18" s="140"/>
      <c r="D18" s="140"/>
    </row>
    <row r="19" spans="1:4" ht="18.75">
      <c r="A19" s="136" t="s">
        <v>170</v>
      </c>
      <c r="B19" s="137"/>
      <c r="C19" s="140">
        <v>3000</v>
      </c>
      <c r="D19" s="140"/>
    </row>
    <row r="20" spans="1:4" ht="18.75">
      <c r="A20" s="136" t="s">
        <v>266</v>
      </c>
      <c r="B20" s="137"/>
      <c r="C20" s="140">
        <v>66</v>
      </c>
      <c r="D20" s="140"/>
    </row>
    <row r="21" spans="1:4" ht="18.75">
      <c r="A21" s="136" t="s">
        <v>8</v>
      </c>
      <c r="B21" s="137" t="s">
        <v>171</v>
      </c>
      <c r="C21" s="139"/>
      <c r="D21" s="140">
        <v>23752974.24</v>
      </c>
    </row>
    <row r="22" spans="1:4" ht="18.75">
      <c r="A22" s="136" t="s">
        <v>9</v>
      </c>
      <c r="B22" s="137" t="s">
        <v>172</v>
      </c>
      <c r="C22" s="139"/>
      <c r="D22" s="140">
        <v>23018703.92</v>
      </c>
    </row>
    <row r="23" spans="1:4" ht="18.75">
      <c r="A23" s="136" t="s">
        <v>14</v>
      </c>
      <c r="B23" s="137" t="s">
        <v>173</v>
      </c>
      <c r="C23" s="139"/>
      <c r="D23" s="141">
        <v>25997855.48</v>
      </c>
    </row>
    <row r="24" spans="1:4" ht="18.75">
      <c r="A24" s="136" t="s">
        <v>15</v>
      </c>
      <c r="B24" s="137" t="s">
        <v>174</v>
      </c>
      <c r="C24" s="139"/>
      <c r="D24" s="141">
        <v>909458</v>
      </c>
    </row>
    <row r="25" spans="1:4" ht="18.75">
      <c r="A25" s="136" t="s">
        <v>16</v>
      </c>
      <c r="B25" s="137" t="s">
        <v>175</v>
      </c>
      <c r="C25" s="139"/>
      <c r="D25" s="140">
        <v>1525170</v>
      </c>
    </row>
    <row r="26" spans="1:4" ht="18.75">
      <c r="A26" s="136" t="s">
        <v>26</v>
      </c>
      <c r="B26" s="137" t="s">
        <v>176</v>
      </c>
      <c r="C26" s="140"/>
      <c r="D26" s="140">
        <v>95585</v>
      </c>
    </row>
    <row r="27" spans="1:4" ht="18.75">
      <c r="A27" s="136" t="s">
        <v>177</v>
      </c>
      <c r="B27" s="137" t="s">
        <v>178</v>
      </c>
      <c r="C27" s="140"/>
      <c r="D27" s="140">
        <v>372194</v>
      </c>
    </row>
    <row r="28" spans="1:5" ht="18.75">
      <c r="A28" s="136" t="s">
        <v>27</v>
      </c>
      <c r="B28" s="142" t="s">
        <v>175</v>
      </c>
      <c r="C28" s="139"/>
      <c r="D28" s="143">
        <v>1758658.74</v>
      </c>
      <c r="E28" s="1">
        <f>C28-D28</f>
        <v>-1758658.74</v>
      </c>
    </row>
    <row r="29" spans="1:5" s="13" customFormat="1" ht="18.75">
      <c r="A29" s="144"/>
      <c r="B29" s="145"/>
      <c r="C29" s="146"/>
      <c r="D29" s="147"/>
      <c r="E29" s="12"/>
    </row>
    <row r="30" spans="1:5" s="13" customFormat="1" ht="19.5" thickBot="1">
      <c r="A30" s="92"/>
      <c r="B30" s="91"/>
      <c r="C30" s="148">
        <f>SUM(C7:C28)</f>
        <v>77430599.38</v>
      </c>
      <c r="D30" s="149">
        <f>SUM(D21:D29)</f>
        <v>77430599.38</v>
      </c>
      <c r="E30" s="12"/>
    </row>
    <row r="31" spans="1:4" s="7" customFormat="1" ht="19.5" thickTop="1">
      <c r="A31" s="208"/>
      <c r="B31" s="209"/>
      <c r="C31" s="210"/>
      <c r="D31" s="210"/>
    </row>
    <row r="32" spans="1:4" s="7" customFormat="1" ht="18.75">
      <c r="A32" s="208"/>
      <c r="B32" s="209"/>
      <c r="C32" s="210"/>
      <c r="D32" s="210"/>
    </row>
    <row r="33" spans="1:4" s="7" customFormat="1" ht="19.5">
      <c r="A33" s="2"/>
      <c r="B33" s="4"/>
      <c r="C33" s="2"/>
      <c r="D33" s="3"/>
    </row>
    <row r="34" spans="1:4" s="7" customFormat="1" ht="19.5">
      <c r="A34" s="2"/>
      <c r="B34" s="4"/>
      <c r="C34" s="2"/>
      <c r="D34" s="3"/>
    </row>
    <row r="35" spans="1:4" s="7" customFormat="1" ht="19.5">
      <c r="A35" s="2"/>
      <c r="B35" s="4"/>
      <c r="C35" s="2"/>
      <c r="D35" s="3"/>
    </row>
    <row r="36" spans="1:4" s="7" customFormat="1" ht="14.25">
      <c r="A36" s="8"/>
      <c r="B36" s="9"/>
      <c r="C36" s="8"/>
      <c r="D36" s="8"/>
    </row>
    <row r="37" spans="1:4" s="7" customFormat="1" ht="14.25">
      <c r="A37" s="8"/>
      <c r="B37" s="9"/>
      <c r="C37" s="8"/>
      <c r="D37" s="8"/>
    </row>
    <row r="38" spans="1:4" s="7" customFormat="1" ht="14.25">
      <c r="A38" s="8"/>
      <c r="B38" s="9"/>
      <c r="C38" s="8"/>
      <c r="D38" s="8"/>
    </row>
    <row r="46" spans="1:4" ht="14.25">
      <c r="A46" s="3"/>
      <c r="B46" s="10"/>
      <c r="C46" s="3"/>
      <c r="D46" s="3"/>
    </row>
    <row r="47" spans="1:4" ht="14.25">
      <c r="A47" s="3"/>
      <c r="B47" s="10"/>
      <c r="C47" s="3"/>
      <c r="D47" s="3"/>
    </row>
    <row r="48" spans="1:4" ht="14.25">
      <c r="A48" s="3"/>
      <c r="B48" s="10"/>
      <c r="C48" s="3"/>
      <c r="D48" s="3"/>
    </row>
    <row r="49" spans="1:4" ht="14.25">
      <c r="A49" s="5"/>
      <c r="B49" s="10"/>
      <c r="C49" s="3"/>
      <c r="D49" s="3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4.57421875" style="0" customWidth="1"/>
  </cols>
  <sheetData>
    <row r="1" spans="1:4" ht="21">
      <c r="A1" s="213" t="s">
        <v>109</v>
      </c>
      <c r="B1" s="213"/>
      <c r="C1" s="213"/>
      <c r="D1" s="213"/>
    </row>
    <row r="2" spans="1:4" ht="21">
      <c r="A2" s="214" t="s">
        <v>72</v>
      </c>
      <c r="B2" s="214"/>
      <c r="C2" s="214"/>
      <c r="D2" s="214"/>
    </row>
    <row r="3" spans="1:4" ht="21">
      <c r="A3" s="215" t="s">
        <v>260</v>
      </c>
      <c r="B3" s="215"/>
      <c r="C3" s="215"/>
      <c r="D3" s="215"/>
    </row>
    <row r="4" spans="1:4" ht="19.5">
      <c r="A4" s="16" t="s">
        <v>1</v>
      </c>
      <c r="B4" s="16" t="s">
        <v>73</v>
      </c>
      <c r="C4" s="16" t="s">
        <v>45</v>
      </c>
      <c r="D4" s="17" t="s">
        <v>110</v>
      </c>
    </row>
    <row r="5" spans="1:4" ht="19.5">
      <c r="A5" s="18"/>
      <c r="B5" s="19"/>
      <c r="C5" s="20" t="s">
        <v>74</v>
      </c>
      <c r="D5" s="21"/>
    </row>
    <row r="6" spans="1:4" ht="19.5">
      <c r="A6" s="22" t="s">
        <v>75</v>
      </c>
      <c r="B6" s="23"/>
      <c r="C6" s="24"/>
      <c r="D6" s="25"/>
    </row>
    <row r="7" spans="1:4" ht="19.5">
      <c r="A7" s="26" t="s">
        <v>111</v>
      </c>
      <c r="B7" s="27" t="s">
        <v>112</v>
      </c>
      <c r="C7" s="24"/>
      <c r="D7" s="25"/>
    </row>
    <row r="8" spans="1:4" ht="19.5">
      <c r="A8" s="28" t="s">
        <v>76</v>
      </c>
      <c r="B8" s="27" t="s">
        <v>113</v>
      </c>
      <c r="C8" s="29">
        <v>500000</v>
      </c>
      <c r="D8" s="25">
        <v>352758</v>
      </c>
    </row>
    <row r="9" spans="1:4" ht="19.5">
      <c r="A9" s="28" t="s">
        <v>77</v>
      </c>
      <c r="B9" s="27" t="s">
        <v>114</v>
      </c>
      <c r="C9" s="29">
        <v>135000</v>
      </c>
      <c r="D9" s="25">
        <v>120679</v>
      </c>
    </row>
    <row r="10" spans="1:4" ht="19.5">
      <c r="A10" s="28" t="s">
        <v>78</v>
      </c>
      <c r="B10" s="27" t="s">
        <v>115</v>
      </c>
      <c r="C10" s="29">
        <v>150000</v>
      </c>
      <c r="D10" s="25">
        <v>150533</v>
      </c>
    </row>
    <row r="11" spans="1:4" ht="19.5">
      <c r="A11" s="30" t="s">
        <v>79</v>
      </c>
      <c r="B11" s="19"/>
      <c r="C11" s="31">
        <f>SUM(C8:C10)</f>
        <v>785000</v>
      </c>
      <c r="D11" s="32">
        <f>SUM(D8:D10)</f>
        <v>623970</v>
      </c>
    </row>
    <row r="12" spans="1:4" ht="19.5">
      <c r="A12" s="22" t="s">
        <v>80</v>
      </c>
      <c r="B12" s="27" t="s">
        <v>116</v>
      </c>
      <c r="C12" s="33"/>
      <c r="D12" s="25"/>
    </row>
    <row r="13" spans="1:4" ht="19.5">
      <c r="A13" s="28" t="s">
        <v>179</v>
      </c>
      <c r="B13" s="27" t="s">
        <v>117</v>
      </c>
      <c r="C13" s="34">
        <v>473000</v>
      </c>
      <c r="D13" s="25">
        <v>219060</v>
      </c>
    </row>
    <row r="14" spans="1:4" ht="19.5">
      <c r="A14" s="28" t="s">
        <v>81</v>
      </c>
      <c r="B14" s="27" t="s">
        <v>118</v>
      </c>
      <c r="C14" s="34">
        <v>7000</v>
      </c>
      <c r="D14" s="25">
        <v>3500</v>
      </c>
    </row>
    <row r="15" spans="1:4" ht="19.5">
      <c r="A15" s="28" t="s">
        <v>82</v>
      </c>
      <c r="B15" s="27" t="s">
        <v>119</v>
      </c>
      <c r="C15" s="34">
        <v>15000</v>
      </c>
      <c r="D15" s="25">
        <v>120536</v>
      </c>
    </row>
    <row r="16" spans="1:4" ht="19.5">
      <c r="A16" s="28" t="s">
        <v>83</v>
      </c>
      <c r="B16" s="27" t="s">
        <v>120</v>
      </c>
      <c r="C16" s="34">
        <v>61000</v>
      </c>
      <c r="D16" s="25">
        <v>45100</v>
      </c>
    </row>
    <row r="17" spans="1:4" ht="19.5">
      <c r="A17" s="28" t="s">
        <v>84</v>
      </c>
      <c r="B17" s="27" t="s">
        <v>121</v>
      </c>
      <c r="C17" s="34">
        <v>2000</v>
      </c>
      <c r="D17" s="25">
        <v>810</v>
      </c>
    </row>
    <row r="18" spans="1:4" ht="19.5">
      <c r="A18" s="28" t="s">
        <v>85</v>
      </c>
      <c r="B18" s="27" t="s">
        <v>122</v>
      </c>
      <c r="C18" s="34">
        <v>6000</v>
      </c>
      <c r="D18" s="25">
        <v>7651</v>
      </c>
    </row>
    <row r="19" spans="1:4" ht="19.5">
      <c r="A19" s="30" t="s">
        <v>79</v>
      </c>
      <c r="B19" s="19"/>
      <c r="C19" s="31">
        <f>SUM(C13:C18)</f>
        <v>564000</v>
      </c>
      <c r="D19" s="32">
        <f>SUM(D13:D18)</f>
        <v>396657</v>
      </c>
    </row>
    <row r="20" spans="1:4" ht="19.5">
      <c r="A20" s="22" t="s">
        <v>123</v>
      </c>
      <c r="B20" s="27" t="s">
        <v>124</v>
      </c>
      <c r="C20" s="24"/>
      <c r="D20" s="25"/>
    </row>
    <row r="21" spans="1:4" ht="19.5">
      <c r="A21" s="28" t="s">
        <v>86</v>
      </c>
      <c r="B21" s="27" t="s">
        <v>125</v>
      </c>
      <c r="C21" s="34">
        <v>200000</v>
      </c>
      <c r="D21" s="25">
        <v>129500</v>
      </c>
    </row>
    <row r="22" spans="1:4" ht="19.5">
      <c r="A22" s="28" t="s">
        <v>87</v>
      </c>
      <c r="B22" s="27" t="s">
        <v>126</v>
      </c>
      <c r="C22" s="34">
        <v>350000</v>
      </c>
      <c r="D22" s="25">
        <v>178086.64</v>
      </c>
    </row>
    <row r="23" spans="1:4" ht="19.5">
      <c r="A23" s="28" t="s">
        <v>88</v>
      </c>
      <c r="B23" s="27" t="s">
        <v>127</v>
      </c>
      <c r="C23" s="35">
        <v>500</v>
      </c>
      <c r="D23" s="25"/>
    </row>
    <row r="24" spans="1:4" ht="19.5">
      <c r="A24" s="30" t="s">
        <v>79</v>
      </c>
      <c r="B24" s="19"/>
      <c r="C24" s="36">
        <f>SUM(C21:C23)</f>
        <v>550500</v>
      </c>
      <c r="D24" s="37">
        <f>SUM(D21:D23)</f>
        <v>307586.64</v>
      </c>
    </row>
    <row r="25" spans="1:4" ht="19.5">
      <c r="A25" s="38" t="s">
        <v>89</v>
      </c>
      <c r="B25" s="27" t="s">
        <v>128</v>
      </c>
      <c r="C25" s="24"/>
      <c r="D25" s="25"/>
    </row>
    <row r="26" spans="1:4" ht="19.5">
      <c r="A26" s="28" t="s">
        <v>90</v>
      </c>
      <c r="B26" s="27" t="s">
        <v>129</v>
      </c>
      <c r="C26" s="34">
        <v>3000</v>
      </c>
      <c r="D26" s="25"/>
    </row>
    <row r="27" spans="1:4" ht="19.5">
      <c r="A27" s="28" t="s">
        <v>91</v>
      </c>
      <c r="B27" s="27" t="s">
        <v>130</v>
      </c>
      <c r="C27" s="34">
        <v>400000</v>
      </c>
      <c r="D27" s="25">
        <v>62200</v>
      </c>
    </row>
    <row r="28" spans="1:4" ht="19.5">
      <c r="A28" s="28" t="s">
        <v>92</v>
      </c>
      <c r="B28" s="27" t="s">
        <v>131</v>
      </c>
      <c r="C28" s="34">
        <v>16000</v>
      </c>
      <c r="D28" s="25">
        <v>31550</v>
      </c>
    </row>
    <row r="29" spans="1:4" ht="19.5">
      <c r="A29" s="30" t="s">
        <v>79</v>
      </c>
      <c r="B29" s="19"/>
      <c r="C29" s="31">
        <f>SUM(C26:C28)</f>
        <v>419000</v>
      </c>
      <c r="D29" s="32">
        <f>SUM(D26:D28)</f>
        <v>93750</v>
      </c>
    </row>
    <row r="30" spans="1:4" ht="19.5">
      <c r="A30" s="38" t="s">
        <v>93</v>
      </c>
      <c r="B30" s="19"/>
      <c r="C30" s="39"/>
      <c r="D30" s="40"/>
    </row>
    <row r="31" spans="1:4" ht="19.5">
      <c r="A31" s="38" t="s">
        <v>132</v>
      </c>
      <c r="B31" s="27" t="s">
        <v>133</v>
      </c>
      <c r="C31" s="39"/>
      <c r="D31" s="40"/>
    </row>
    <row r="32" spans="1:4" ht="19.5">
      <c r="A32" s="28" t="s">
        <v>94</v>
      </c>
      <c r="B32" s="41">
        <v>1001</v>
      </c>
      <c r="C32" s="34">
        <v>8755000</v>
      </c>
      <c r="D32" s="25">
        <v>4010064.41</v>
      </c>
    </row>
    <row r="33" spans="1:4" ht="19.5">
      <c r="A33" s="28" t="s">
        <v>180</v>
      </c>
      <c r="B33" s="41">
        <v>1001</v>
      </c>
      <c r="C33" s="34">
        <v>5094000</v>
      </c>
      <c r="D33" s="25">
        <v>2494083.25</v>
      </c>
    </row>
    <row r="34" spans="1:4" ht="19.5">
      <c r="A34" s="28" t="s">
        <v>181</v>
      </c>
      <c r="B34" s="41">
        <v>1005</v>
      </c>
      <c r="C34" s="34">
        <v>2389000</v>
      </c>
      <c r="D34" s="25">
        <v>1329841.01</v>
      </c>
    </row>
    <row r="35" spans="1:4" ht="19.5">
      <c r="A35" s="28" t="s">
        <v>95</v>
      </c>
      <c r="B35" s="41">
        <v>1006</v>
      </c>
      <c r="C35" s="34">
        <v>3250000</v>
      </c>
      <c r="D35" s="25">
        <v>2661624.24</v>
      </c>
    </row>
    <row r="36" spans="1:4" ht="19.5">
      <c r="A36" s="28" t="s">
        <v>96</v>
      </c>
      <c r="B36" s="41">
        <v>1010</v>
      </c>
      <c r="C36" s="34">
        <v>80000</v>
      </c>
      <c r="D36" s="25">
        <v>13551.5</v>
      </c>
    </row>
    <row r="37" spans="1:4" ht="19.5">
      <c r="A37" s="28" t="s">
        <v>97</v>
      </c>
      <c r="B37" s="41">
        <v>1011</v>
      </c>
      <c r="C37" s="34">
        <v>188000</v>
      </c>
      <c r="D37" s="25">
        <v>52401.97</v>
      </c>
    </row>
    <row r="38" spans="1:4" ht="19.5">
      <c r="A38" s="28" t="s">
        <v>98</v>
      </c>
      <c r="B38" s="41">
        <v>1013</v>
      </c>
      <c r="C38" s="34">
        <v>2125000</v>
      </c>
      <c r="D38" s="25">
        <v>561715</v>
      </c>
    </row>
    <row r="39" spans="1:4" ht="19.5">
      <c r="A39" s="28" t="s">
        <v>99</v>
      </c>
      <c r="B39" s="41">
        <v>1004</v>
      </c>
      <c r="C39" s="34">
        <v>55000</v>
      </c>
      <c r="D39" s="25">
        <v>26096.46</v>
      </c>
    </row>
    <row r="40" spans="1:4" ht="19.5">
      <c r="A40" s="30"/>
      <c r="B40" s="19"/>
      <c r="C40" s="31">
        <f>SUM(C32:C39)</f>
        <v>21936000</v>
      </c>
      <c r="D40" s="32">
        <f>SUM(D32:D39)</f>
        <v>11149377.840000002</v>
      </c>
    </row>
    <row r="41" spans="1:4" ht="19.5">
      <c r="A41" s="22" t="s">
        <v>100</v>
      </c>
      <c r="B41" s="23"/>
      <c r="C41" s="24"/>
      <c r="D41" s="25"/>
    </row>
    <row r="42" spans="1:4" ht="19.5">
      <c r="A42" s="42" t="s">
        <v>134</v>
      </c>
      <c r="B42" s="41"/>
      <c r="C42" s="24"/>
      <c r="D42" s="25"/>
    </row>
    <row r="43" spans="1:4" ht="19.5">
      <c r="A43" s="28"/>
      <c r="B43" s="41"/>
      <c r="C43" s="34"/>
      <c r="D43" s="25"/>
    </row>
    <row r="44" spans="1:4" ht="19.5">
      <c r="A44" s="28" t="s">
        <v>182</v>
      </c>
      <c r="B44" s="41">
        <v>2002</v>
      </c>
      <c r="C44" s="34">
        <v>19060000</v>
      </c>
      <c r="D44" s="25"/>
    </row>
    <row r="45" spans="1:4" ht="19.5">
      <c r="A45" s="28" t="s">
        <v>135</v>
      </c>
      <c r="B45" s="41"/>
      <c r="C45" s="34"/>
      <c r="D45" s="43">
        <v>959279</v>
      </c>
    </row>
    <row r="46" spans="1:4" ht="19.5">
      <c r="A46" s="44" t="s">
        <v>136</v>
      </c>
      <c r="B46" s="45"/>
      <c r="C46" s="46"/>
      <c r="D46" s="47">
        <v>2032000</v>
      </c>
    </row>
    <row r="47" spans="1:4" ht="19.5">
      <c r="A47" s="48"/>
      <c r="B47" s="48" t="s">
        <v>61</v>
      </c>
      <c r="C47" s="49"/>
      <c r="D47" s="50"/>
    </row>
    <row r="48" spans="1:4" ht="19.5">
      <c r="A48" s="16" t="s">
        <v>1</v>
      </c>
      <c r="B48" s="16" t="s">
        <v>73</v>
      </c>
      <c r="C48" s="16" t="s">
        <v>45</v>
      </c>
      <c r="D48" s="17" t="s">
        <v>110</v>
      </c>
    </row>
    <row r="49" spans="1:4" ht="19.5">
      <c r="A49" s="51"/>
      <c r="B49" s="20"/>
      <c r="C49" s="20" t="s">
        <v>74</v>
      </c>
      <c r="D49" s="21"/>
    </row>
    <row r="50" spans="1:4" ht="19.5">
      <c r="A50" s="28" t="s">
        <v>137</v>
      </c>
      <c r="B50" s="41"/>
      <c r="C50" s="34"/>
      <c r="D50" s="43">
        <v>42000</v>
      </c>
    </row>
    <row r="51" spans="1:4" ht="19.5">
      <c r="A51" s="28" t="s">
        <v>138</v>
      </c>
      <c r="B51" s="41"/>
      <c r="C51" s="34"/>
      <c r="D51" s="43">
        <v>20000</v>
      </c>
    </row>
    <row r="52" spans="1:4" ht="19.5">
      <c r="A52" s="28" t="s">
        <v>139</v>
      </c>
      <c r="B52" s="41"/>
      <c r="C52" s="34"/>
      <c r="D52" s="43">
        <v>10238235</v>
      </c>
    </row>
    <row r="53" spans="1:4" ht="19.5">
      <c r="A53" s="28" t="s">
        <v>140</v>
      </c>
      <c r="B53" s="41"/>
      <c r="C53" s="34"/>
      <c r="D53" s="43"/>
    </row>
    <row r="54" spans="1:4" ht="19.5">
      <c r="A54" s="28" t="s">
        <v>141</v>
      </c>
      <c r="B54" s="41"/>
      <c r="C54" s="34"/>
      <c r="D54" s="43">
        <v>135000</v>
      </c>
    </row>
    <row r="55" spans="1:4" ht="20.25" thickBot="1">
      <c r="A55" s="52" t="s">
        <v>79</v>
      </c>
      <c r="B55" s="20"/>
      <c r="C55" s="53">
        <f>SUM(C43:C44)</f>
        <v>19060000</v>
      </c>
      <c r="D55" s="54">
        <f>SUM(D41:D54)</f>
        <v>13426514</v>
      </c>
    </row>
    <row r="56" spans="1:4" ht="21" thickBot="1">
      <c r="A56" s="55" t="s">
        <v>101</v>
      </c>
      <c r="B56" s="56"/>
      <c r="C56" s="57">
        <f>C11+C19+C24+C29+C40+C55</f>
        <v>43314500</v>
      </c>
      <c r="D56" s="58">
        <f>D11+D19+D24+D29+D40+D55</f>
        <v>25997855.480000004</v>
      </c>
    </row>
    <row r="57" spans="1:4" ht="19.5">
      <c r="A57" s="59" t="s">
        <v>102</v>
      </c>
      <c r="B57" s="60"/>
      <c r="C57" s="39"/>
      <c r="D57" s="61"/>
    </row>
    <row r="58" spans="1:4" ht="19.5">
      <c r="A58" s="64" t="s">
        <v>183</v>
      </c>
      <c r="B58" s="41">
        <v>3001</v>
      </c>
      <c r="C58" s="39"/>
      <c r="D58" s="63"/>
    </row>
    <row r="59" spans="1:4" ht="19.5">
      <c r="A59" s="64" t="s">
        <v>184</v>
      </c>
      <c r="B59" s="41"/>
      <c r="C59" s="39"/>
      <c r="D59" s="63"/>
    </row>
    <row r="60" spans="1:4" ht="19.5">
      <c r="A60" s="64" t="s">
        <v>185</v>
      </c>
      <c r="B60" s="41">
        <v>3002</v>
      </c>
      <c r="C60" s="39"/>
      <c r="D60" s="63">
        <v>2457600</v>
      </c>
    </row>
    <row r="61" spans="1:4" ht="19.5">
      <c r="A61" s="64" t="s">
        <v>144</v>
      </c>
      <c r="B61" s="41"/>
      <c r="C61" s="39"/>
      <c r="D61" s="63"/>
    </row>
    <row r="62" spans="1:4" ht="19.5">
      <c r="A62" s="64" t="s">
        <v>143</v>
      </c>
      <c r="B62" s="41">
        <v>3003</v>
      </c>
      <c r="C62" s="39"/>
      <c r="D62" s="63">
        <v>8204400</v>
      </c>
    </row>
    <row r="63" spans="1:4" ht="19.5">
      <c r="A63" s="64" t="s">
        <v>145</v>
      </c>
      <c r="B63" s="41"/>
      <c r="C63" s="39"/>
      <c r="D63" s="63"/>
    </row>
    <row r="64" spans="1:4" ht="19.5">
      <c r="A64" s="64" t="s">
        <v>186</v>
      </c>
      <c r="B64" s="41">
        <v>3004</v>
      </c>
      <c r="C64" s="39"/>
      <c r="D64" s="63">
        <v>1859934.47</v>
      </c>
    </row>
    <row r="65" spans="1:4" ht="19.5">
      <c r="A65" s="64" t="s">
        <v>146</v>
      </c>
      <c r="B65" s="41"/>
      <c r="C65" s="39"/>
      <c r="D65" s="63"/>
    </row>
    <row r="66" spans="1:4" ht="19.5">
      <c r="A66" s="64" t="s">
        <v>187</v>
      </c>
      <c r="B66" s="41">
        <v>3005</v>
      </c>
      <c r="C66" s="39"/>
      <c r="D66" s="63">
        <v>79710</v>
      </c>
    </row>
    <row r="67" spans="1:4" ht="19.5">
      <c r="A67" s="64" t="s">
        <v>188</v>
      </c>
      <c r="B67" s="41"/>
      <c r="C67" s="39"/>
      <c r="D67" s="63"/>
    </row>
    <row r="68" spans="1:4" ht="19.5">
      <c r="A68" s="64" t="s">
        <v>147</v>
      </c>
      <c r="B68" s="41">
        <v>3006</v>
      </c>
      <c r="C68" s="39"/>
      <c r="D68" s="63"/>
    </row>
    <row r="69" spans="1:4" ht="19.5">
      <c r="A69" s="64" t="s">
        <v>189</v>
      </c>
      <c r="B69" s="41"/>
      <c r="C69" s="39"/>
      <c r="D69" s="63"/>
    </row>
    <row r="70" spans="1:4" ht="19.5">
      <c r="A70" s="64" t="s">
        <v>148</v>
      </c>
      <c r="B70" s="41">
        <v>3007</v>
      </c>
      <c r="C70" s="39"/>
      <c r="D70" s="63">
        <v>654780</v>
      </c>
    </row>
    <row r="71" spans="1:4" ht="19.5">
      <c r="A71" s="64" t="s">
        <v>149</v>
      </c>
      <c r="B71" s="41"/>
      <c r="C71" s="39"/>
      <c r="D71" s="63"/>
    </row>
    <row r="72" spans="1:4" ht="19.5">
      <c r="A72" s="64" t="s">
        <v>150</v>
      </c>
      <c r="B72" s="41">
        <v>3008</v>
      </c>
      <c r="C72" s="39"/>
      <c r="D72" s="63">
        <v>238680</v>
      </c>
    </row>
    <row r="73" spans="1:4" ht="19.5">
      <c r="A73" s="64" t="s">
        <v>151</v>
      </c>
      <c r="B73" s="41"/>
      <c r="C73" s="39"/>
      <c r="D73" s="63"/>
    </row>
    <row r="74" spans="1:4" ht="19.5">
      <c r="A74" s="64" t="s">
        <v>261</v>
      </c>
      <c r="B74" s="41">
        <v>3009</v>
      </c>
      <c r="C74" s="39"/>
      <c r="D74" s="63">
        <v>134400</v>
      </c>
    </row>
    <row r="75" spans="1:4" ht="19.5">
      <c r="A75" s="64" t="s">
        <v>152</v>
      </c>
      <c r="B75" s="41">
        <v>3010</v>
      </c>
      <c r="C75" s="39"/>
      <c r="D75" s="63"/>
    </row>
    <row r="76" spans="1:4" ht="19.5">
      <c r="A76" s="64" t="s">
        <v>103</v>
      </c>
      <c r="B76" s="41"/>
      <c r="C76" s="39"/>
      <c r="D76" s="63"/>
    </row>
    <row r="77" spans="1:4" ht="19.5">
      <c r="A77" s="64" t="s">
        <v>153</v>
      </c>
      <c r="B77" s="41">
        <v>3011</v>
      </c>
      <c r="C77" s="39"/>
      <c r="D77" s="63"/>
    </row>
    <row r="78" spans="1:4" ht="19.5">
      <c r="A78" s="64" t="s">
        <v>154</v>
      </c>
      <c r="B78" s="41">
        <v>3012</v>
      </c>
      <c r="C78" s="39"/>
      <c r="D78" s="63"/>
    </row>
    <row r="79" spans="1:4" ht="19.5">
      <c r="A79" s="64" t="s">
        <v>155</v>
      </c>
      <c r="B79" s="19"/>
      <c r="C79" s="39"/>
      <c r="D79" s="63"/>
    </row>
    <row r="80" spans="1:4" ht="19.5">
      <c r="A80" s="64" t="s">
        <v>156</v>
      </c>
      <c r="B80" s="19">
        <v>3013</v>
      </c>
      <c r="C80" s="39"/>
      <c r="D80" s="63"/>
    </row>
    <row r="81" spans="1:4" ht="19.5">
      <c r="A81" s="64" t="s">
        <v>157</v>
      </c>
      <c r="B81" s="19"/>
      <c r="C81" s="39"/>
      <c r="D81" s="63"/>
    </row>
    <row r="82" spans="1:4" ht="19.5">
      <c r="A82" s="64" t="s">
        <v>158</v>
      </c>
      <c r="B82" s="19">
        <v>3014</v>
      </c>
      <c r="C82" s="39"/>
      <c r="D82" s="63"/>
    </row>
    <row r="83" spans="1:4" ht="19.5">
      <c r="A83" s="64" t="s">
        <v>159</v>
      </c>
      <c r="B83" s="19"/>
      <c r="C83" s="39"/>
      <c r="D83" s="63"/>
    </row>
    <row r="84" spans="1:4" ht="19.5">
      <c r="A84" s="30" t="s">
        <v>79</v>
      </c>
      <c r="B84" s="19"/>
      <c r="C84" s="39"/>
      <c r="D84" s="66">
        <f>SUM(D57:D82)</f>
        <v>13629504.47</v>
      </c>
    </row>
    <row r="85" spans="1:4" ht="19.5">
      <c r="A85" s="62" t="s">
        <v>142</v>
      </c>
      <c r="B85" s="19"/>
      <c r="C85" s="39"/>
      <c r="D85" s="63"/>
    </row>
    <row r="86" spans="1:4" ht="19.5">
      <c r="A86" s="64" t="s">
        <v>262</v>
      </c>
      <c r="B86" s="19"/>
      <c r="C86" s="39"/>
      <c r="D86" s="63">
        <v>111500</v>
      </c>
    </row>
    <row r="87" spans="1:4" ht="19.5">
      <c r="A87" s="64" t="s">
        <v>190</v>
      </c>
      <c r="B87" s="19"/>
      <c r="C87" s="39"/>
      <c r="D87" s="63"/>
    </row>
    <row r="88" spans="1:4" ht="19.5">
      <c r="A88" s="52" t="s">
        <v>79</v>
      </c>
      <c r="B88" s="20"/>
      <c r="C88" s="150"/>
      <c r="D88" s="66">
        <f>SUM(D86:D87)</f>
        <v>111500</v>
      </c>
    </row>
    <row r="89" spans="1:4" ht="19.5">
      <c r="A89" s="55" t="s">
        <v>192</v>
      </c>
      <c r="B89" s="56"/>
      <c r="C89" s="65" t="s">
        <v>104</v>
      </c>
      <c r="D89" s="66">
        <f>D84+D88</f>
        <v>13741004.47</v>
      </c>
    </row>
    <row r="90" spans="1:4" ht="19.5">
      <c r="A90" s="216"/>
      <c r="B90" s="216"/>
      <c r="C90" s="216"/>
      <c r="D90" s="216"/>
    </row>
    <row r="91" spans="1:4" ht="19.5">
      <c r="A91" s="151"/>
      <c r="B91" s="48"/>
      <c r="C91" s="152"/>
      <c r="D91" s="50"/>
    </row>
    <row r="92" spans="1:4" ht="19.5">
      <c r="A92" s="151"/>
      <c r="B92" s="48"/>
      <c r="C92" s="152"/>
      <c r="D92" s="50"/>
    </row>
    <row r="93" spans="1:4" ht="19.5">
      <c r="A93" s="48"/>
      <c r="B93" s="48" t="s">
        <v>191</v>
      </c>
      <c r="C93" s="49"/>
      <c r="D93" s="50"/>
    </row>
    <row r="94" spans="1:4" ht="19.5">
      <c r="A94" s="16" t="s">
        <v>1</v>
      </c>
      <c r="B94" s="16" t="s">
        <v>73</v>
      </c>
      <c r="C94" s="16" t="s">
        <v>45</v>
      </c>
      <c r="D94" s="17" t="s">
        <v>110</v>
      </c>
    </row>
    <row r="95" spans="1:4" ht="19.5">
      <c r="A95" s="51"/>
      <c r="B95" s="20"/>
      <c r="C95" s="20" t="s">
        <v>74</v>
      </c>
      <c r="D95" s="21"/>
    </row>
    <row r="96" spans="1:4" ht="19.5">
      <c r="A96" s="55" t="s">
        <v>192</v>
      </c>
      <c r="B96" s="56"/>
      <c r="C96" s="65" t="s">
        <v>104</v>
      </c>
      <c r="D96" s="66">
        <f>D84+D92</f>
        <v>13629504.47</v>
      </c>
    </row>
    <row r="97" spans="1:4" ht="19.5">
      <c r="A97" s="216"/>
      <c r="B97" s="216"/>
      <c r="C97" s="216"/>
      <c r="D97" s="216"/>
    </row>
    <row r="98" spans="1:4" ht="19.5">
      <c r="A98" s="151"/>
      <c r="B98" s="48"/>
      <c r="C98" s="152"/>
      <c r="D98" s="50"/>
    </row>
  </sheetData>
  <sheetProtection/>
  <mergeCells count="5">
    <mergeCell ref="A1:D1"/>
    <mergeCell ref="A2:D2"/>
    <mergeCell ref="A3:D3"/>
    <mergeCell ref="A97:D97"/>
    <mergeCell ref="A90:D90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9.00390625" style="14" customWidth="1"/>
    <col min="2" max="2" width="49.8515625" style="14" customWidth="1"/>
    <col min="3" max="6" width="15.00390625" style="14" customWidth="1"/>
    <col min="7" max="16384" width="9.00390625" style="14" customWidth="1"/>
  </cols>
  <sheetData>
    <row r="1" spans="1:6" ht="25.5">
      <c r="A1" s="67"/>
      <c r="B1" s="68"/>
      <c r="C1" s="68"/>
      <c r="D1" s="69"/>
      <c r="E1" s="69"/>
      <c r="F1" s="153" t="s">
        <v>28</v>
      </c>
    </row>
    <row r="2" spans="1:6" ht="25.5">
      <c r="A2" s="67"/>
      <c r="B2" s="68"/>
      <c r="C2" s="68"/>
      <c r="D2" s="69"/>
      <c r="E2" s="69"/>
      <c r="F2" s="67"/>
    </row>
    <row r="3" spans="1:6" ht="27.75">
      <c r="A3" s="217" t="s">
        <v>29</v>
      </c>
      <c r="B3" s="217"/>
      <c r="C3" s="217"/>
      <c r="D3" s="217"/>
      <c r="E3" s="217"/>
      <c r="F3" s="217"/>
    </row>
    <row r="4" spans="1:6" ht="27.75">
      <c r="A4" s="217" t="s">
        <v>30</v>
      </c>
      <c r="B4" s="217"/>
      <c r="C4" s="217"/>
      <c r="D4" s="217"/>
      <c r="E4" s="217"/>
      <c r="F4" s="217"/>
    </row>
    <row r="5" spans="1:6" ht="27.75">
      <c r="A5" s="217" t="s">
        <v>255</v>
      </c>
      <c r="B5" s="217"/>
      <c r="C5" s="217"/>
      <c r="D5" s="217"/>
      <c r="E5" s="217"/>
      <c r="F5" s="217"/>
    </row>
    <row r="6" spans="1:6" ht="25.5">
      <c r="A6" s="70" t="s">
        <v>31</v>
      </c>
      <c r="B6" s="70" t="s">
        <v>1</v>
      </c>
      <c r="C6" s="154" t="s">
        <v>32</v>
      </c>
      <c r="D6" s="71" t="s">
        <v>160</v>
      </c>
      <c r="E6" s="71" t="s">
        <v>161</v>
      </c>
      <c r="F6" s="70" t="s">
        <v>33</v>
      </c>
    </row>
    <row r="7" spans="1:6" ht="25.5">
      <c r="A7" s="72">
        <v>1</v>
      </c>
      <c r="B7" s="73" t="s">
        <v>34</v>
      </c>
      <c r="C7" s="74">
        <v>14919.7</v>
      </c>
      <c r="D7" s="155"/>
      <c r="E7" s="156"/>
      <c r="F7" s="75">
        <f aca="true" t="shared" si="0" ref="F7:F15">C7+D7-E7</f>
        <v>14919.7</v>
      </c>
    </row>
    <row r="8" spans="1:6" ht="25.5">
      <c r="A8" s="76">
        <v>2</v>
      </c>
      <c r="B8" s="77" t="s">
        <v>35</v>
      </c>
      <c r="C8" s="78">
        <v>17903.64</v>
      </c>
      <c r="D8" s="157"/>
      <c r="E8" s="158"/>
      <c r="F8" s="79">
        <f t="shared" si="0"/>
        <v>17903.64</v>
      </c>
    </row>
    <row r="9" spans="1:6" ht="25.5">
      <c r="A9" s="76">
        <v>3</v>
      </c>
      <c r="B9" s="77" t="s">
        <v>36</v>
      </c>
      <c r="C9" s="78">
        <v>761490.4</v>
      </c>
      <c r="D9" s="157">
        <v>99569</v>
      </c>
      <c r="E9" s="158">
        <v>6844.15</v>
      </c>
      <c r="F9" s="79">
        <f t="shared" si="0"/>
        <v>854215.25</v>
      </c>
    </row>
    <row r="10" spans="1:6" ht="25.5">
      <c r="A10" s="76">
        <v>4</v>
      </c>
      <c r="B10" s="77" t="s">
        <v>37</v>
      </c>
      <c r="C10" s="78">
        <v>3256.15</v>
      </c>
      <c r="D10" s="157">
        <v>10329.22</v>
      </c>
      <c r="E10" s="158">
        <v>3256.15</v>
      </c>
      <c r="F10" s="79">
        <f t="shared" si="0"/>
        <v>10329.22</v>
      </c>
    </row>
    <row r="11" spans="1:6" ht="25.5">
      <c r="A11" s="76">
        <v>5</v>
      </c>
      <c r="B11" s="77" t="s">
        <v>38</v>
      </c>
      <c r="C11" s="78">
        <v>5070.12</v>
      </c>
      <c r="D11" s="157">
        <v>3484.04</v>
      </c>
      <c r="E11" s="158">
        <v>8550.19</v>
      </c>
      <c r="F11" s="79">
        <f t="shared" si="0"/>
        <v>3.969999999999345</v>
      </c>
    </row>
    <row r="12" spans="1:6" ht="25.5">
      <c r="A12" s="76">
        <v>6</v>
      </c>
      <c r="B12" s="77" t="s">
        <v>39</v>
      </c>
      <c r="C12" s="78">
        <f>'[1]พ.ย.'!F12</f>
        <v>0</v>
      </c>
      <c r="D12" s="157"/>
      <c r="E12" s="158"/>
      <c r="F12" s="79">
        <f t="shared" si="0"/>
        <v>0</v>
      </c>
    </row>
    <row r="13" spans="1:6" ht="25.5">
      <c r="A13" s="76">
        <v>7</v>
      </c>
      <c r="B13" s="77" t="s">
        <v>162</v>
      </c>
      <c r="C13" s="78">
        <v>5.05</v>
      </c>
      <c r="D13" s="157">
        <v>0.17</v>
      </c>
      <c r="E13" s="158"/>
      <c r="F13" s="79">
        <f t="shared" si="0"/>
        <v>5.22</v>
      </c>
    </row>
    <row r="14" spans="1:6" ht="25.5">
      <c r="A14" s="76">
        <v>8</v>
      </c>
      <c r="B14" s="77" t="s">
        <v>40</v>
      </c>
      <c r="C14" s="78">
        <v>11631</v>
      </c>
      <c r="D14" s="157">
        <v>12081</v>
      </c>
      <c r="E14" s="158">
        <v>11631</v>
      </c>
      <c r="F14" s="79">
        <f t="shared" si="0"/>
        <v>12081</v>
      </c>
    </row>
    <row r="15" spans="1:6" ht="25.5">
      <c r="A15" s="76">
        <v>9</v>
      </c>
      <c r="B15" s="199" t="s">
        <v>39</v>
      </c>
      <c r="C15" s="159">
        <f>'[1]พ.ย.'!F15</f>
        <v>0</v>
      </c>
      <c r="D15" s="160"/>
      <c r="E15" s="200"/>
      <c r="F15" s="201">
        <f t="shared" si="0"/>
        <v>0</v>
      </c>
    </row>
    <row r="16" spans="1:6" ht="26.25" thickBot="1">
      <c r="A16" s="218" t="s">
        <v>41</v>
      </c>
      <c r="B16" s="219"/>
      <c r="C16" s="161">
        <f>SUM(C7:C15)</f>
        <v>814276.06</v>
      </c>
      <c r="D16" s="161">
        <f>SUM(D7:D15)</f>
        <v>125463.43</v>
      </c>
      <c r="E16" s="161">
        <f>SUM(E7:E15)</f>
        <v>30281.489999999998</v>
      </c>
      <c r="F16" s="161">
        <f>SUM(F7:F15)</f>
        <v>909457.9999999999</v>
      </c>
    </row>
    <row r="17" spans="1:6" ht="26.25" thickTop="1">
      <c r="A17" s="67"/>
      <c r="B17" s="68"/>
      <c r="C17" s="68"/>
      <c r="D17" s="69"/>
      <c r="E17" s="69"/>
      <c r="F17" s="68"/>
    </row>
  </sheetData>
  <sheetProtection/>
  <mergeCells count="4">
    <mergeCell ref="A3:F3"/>
    <mergeCell ref="A4:F4"/>
    <mergeCell ref="A5:F5"/>
    <mergeCell ref="A16:B16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9.140625" style="15" bestFit="1" customWidth="1"/>
    <col min="2" max="2" width="51.57421875" style="0" customWidth="1"/>
    <col min="3" max="3" width="17.57421875" style="0" customWidth="1"/>
    <col min="4" max="4" width="14.140625" style="0" customWidth="1"/>
    <col min="5" max="5" width="12.57421875" style="0" customWidth="1"/>
    <col min="6" max="6" width="13.8515625" style="0" customWidth="1"/>
    <col min="7" max="7" width="10.421875" style="0" customWidth="1"/>
  </cols>
  <sheetData>
    <row r="1" spans="1:7" ht="21">
      <c r="A1" s="80"/>
      <c r="B1" s="80"/>
      <c r="C1" s="80"/>
      <c r="D1" s="80"/>
      <c r="E1" s="80"/>
      <c r="F1" s="221" t="s">
        <v>193</v>
      </c>
      <c r="G1" s="221"/>
    </row>
    <row r="2" spans="1:7" ht="26.25">
      <c r="A2" s="222" t="s">
        <v>194</v>
      </c>
      <c r="B2" s="222"/>
      <c r="C2" s="222"/>
      <c r="D2" s="222"/>
      <c r="E2" s="222"/>
      <c r="F2" s="222"/>
      <c r="G2" s="222"/>
    </row>
    <row r="3" spans="1:7" ht="21">
      <c r="A3" s="211" t="s">
        <v>105</v>
      </c>
      <c r="B3" s="211"/>
      <c r="C3" s="211"/>
      <c r="D3" s="211"/>
      <c r="E3" s="211"/>
      <c r="F3" s="211"/>
      <c r="G3" s="211"/>
    </row>
    <row r="4" spans="1:7" ht="21">
      <c r="A4" s="212" t="s">
        <v>256</v>
      </c>
      <c r="B4" s="212"/>
      <c r="C4" s="212"/>
      <c r="D4" s="212"/>
      <c r="E4" s="212"/>
      <c r="F4" s="212"/>
      <c r="G4" s="212"/>
    </row>
    <row r="5" spans="1:7" ht="21">
      <c r="A5" s="94" t="s">
        <v>31</v>
      </c>
      <c r="B5" s="182" t="s">
        <v>1</v>
      </c>
      <c r="C5" s="94" t="s">
        <v>163</v>
      </c>
      <c r="D5" s="183" t="s">
        <v>74</v>
      </c>
      <c r="E5" s="94" t="s">
        <v>106</v>
      </c>
      <c r="F5" s="94" t="s">
        <v>107</v>
      </c>
      <c r="G5" s="162" t="s">
        <v>108</v>
      </c>
    </row>
    <row r="6" spans="1:7" ht="21">
      <c r="A6" s="95"/>
      <c r="B6" s="163"/>
      <c r="C6" s="164" t="s">
        <v>195</v>
      </c>
      <c r="D6" s="165"/>
      <c r="E6" s="121"/>
      <c r="F6" s="166"/>
      <c r="G6" s="167"/>
    </row>
    <row r="7" spans="1:7" ht="21">
      <c r="A7" s="83">
        <v>1</v>
      </c>
      <c r="B7" s="168" t="s">
        <v>196</v>
      </c>
      <c r="C7" s="136"/>
      <c r="D7" s="84"/>
      <c r="E7" s="85"/>
      <c r="F7" s="169">
        <f>C7+D7-E7</f>
        <v>0</v>
      </c>
      <c r="G7" s="202"/>
    </row>
    <row r="8" spans="1:7" ht="21">
      <c r="A8" s="83">
        <v>2</v>
      </c>
      <c r="B8" s="168" t="s">
        <v>197</v>
      </c>
      <c r="C8" s="85">
        <v>13285</v>
      </c>
      <c r="D8" s="84"/>
      <c r="E8" s="85">
        <v>13285</v>
      </c>
      <c r="F8" s="169">
        <f>C8+D8-E8</f>
        <v>0</v>
      </c>
      <c r="G8" s="203"/>
    </row>
    <row r="9" spans="1:7" ht="21">
      <c r="A9" s="83">
        <v>3</v>
      </c>
      <c r="B9" s="168" t="s">
        <v>198</v>
      </c>
      <c r="C9" s="85"/>
      <c r="D9" s="84"/>
      <c r="E9" s="85"/>
      <c r="F9" s="169">
        <f aca="true" t="shared" si="0" ref="F9:F19">C9+D9-E9</f>
        <v>0</v>
      </c>
      <c r="G9" s="203"/>
    </row>
    <row r="10" spans="1:7" ht="21">
      <c r="A10" s="83">
        <v>4</v>
      </c>
      <c r="B10" s="168" t="s">
        <v>199</v>
      </c>
      <c r="C10" s="85">
        <v>320900</v>
      </c>
      <c r="D10" s="84">
        <v>1367400</v>
      </c>
      <c r="E10" s="85">
        <v>315300</v>
      </c>
      <c r="F10" s="169">
        <f t="shared" si="0"/>
        <v>1373000</v>
      </c>
      <c r="G10" s="87" t="s">
        <v>257</v>
      </c>
    </row>
    <row r="11" spans="1:7" ht="21">
      <c r="A11" s="83">
        <v>5</v>
      </c>
      <c r="B11" s="168" t="s">
        <v>200</v>
      </c>
      <c r="C11" s="85">
        <v>489600</v>
      </c>
      <c r="D11" s="84"/>
      <c r="E11" s="85">
        <v>389600</v>
      </c>
      <c r="F11" s="169">
        <f t="shared" si="0"/>
        <v>100000</v>
      </c>
      <c r="G11" s="87"/>
    </row>
    <row r="12" spans="1:7" ht="21">
      <c r="A12" s="83">
        <v>6</v>
      </c>
      <c r="B12" s="168" t="s">
        <v>201</v>
      </c>
      <c r="C12" s="85"/>
      <c r="D12" s="84"/>
      <c r="E12" s="85"/>
      <c r="F12" s="169">
        <f t="shared" si="0"/>
        <v>0</v>
      </c>
      <c r="G12" s="203"/>
    </row>
    <row r="13" spans="1:7" ht="21">
      <c r="A13" s="83">
        <v>7</v>
      </c>
      <c r="B13" s="168" t="s">
        <v>202</v>
      </c>
      <c r="C13" s="85">
        <v>78740</v>
      </c>
      <c r="D13" s="84"/>
      <c r="E13" s="85">
        <v>26570</v>
      </c>
      <c r="F13" s="169">
        <f t="shared" si="0"/>
        <v>52170</v>
      </c>
      <c r="G13" s="203" t="s">
        <v>258</v>
      </c>
    </row>
    <row r="14" spans="1:7" ht="21">
      <c r="A14" s="83">
        <v>8</v>
      </c>
      <c r="B14" s="168" t="s">
        <v>203</v>
      </c>
      <c r="C14" s="85"/>
      <c r="D14" s="84"/>
      <c r="E14" s="85"/>
      <c r="F14" s="169">
        <f t="shared" si="0"/>
        <v>0</v>
      </c>
      <c r="G14" s="203"/>
    </row>
    <row r="15" spans="1:7" ht="21">
      <c r="A15" s="83">
        <v>9</v>
      </c>
      <c r="B15" s="168" t="s">
        <v>204</v>
      </c>
      <c r="C15" s="85"/>
      <c r="D15" s="84"/>
      <c r="E15" s="85"/>
      <c r="F15" s="169">
        <f t="shared" si="0"/>
        <v>0</v>
      </c>
      <c r="G15" s="86"/>
    </row>
    <row r="16" spans="1:7" ht="21">
      <c r="A16" s="83">
        <v>10</v>
      </c>
      <c r="B16" s="168" t="s">
        <v>205</v>
      </c>
      <c r="C16" s="85"/>
      <c r="D16" s="84"/>
      <c r="E16" s="85"/>
      <c r="F16" s="169">
        <f t="shared" si="0"/>
        <v>0</v>
      </c>
      <c r="G16" s="86"/>
    </row>
    <row r="17" spans="1:7" ht="21">
      <c r="A17" s="83">
        <v>11</v>
      </c>
      <c r="B17" s="168" t="s">
        <v>206</v>
      </c>
      <c r="C17" s="85"/>
      <c r="D17" s="84"/>
      <c r="E17" s="85"/>
      <c r="F17" s="169">
        <f t="shared" si="0"/>
        <v>0</v>
      </c>
      <c r="G17" s="86"/>
    </row>
    <row r="18" spans="1:7" ht="21">
      <c r="A18" s="83">
        <v>12</v>
      </c>
      <c r="B18" s="168" t="s">
        <v>207</v>
      </c>
      <c r="C18" s="85"/>
      <c r="D18" s="84"/>
      <c r="E18" s="85"/>
      <c r="F18" s="169">
        <f t="shared" si="0"/>
        <v>0</v>
      </c>
      <c r="G18" s="86"/>
    </row>
    <row r="19" spans="1:7" ht="21">
      <c r="A19" s="83">
        <v>13</v>
      </c>
      <c r="B19" s="111" t="s">
        <v>208</v>
      </c>
      <c r="C19" s="85"/>
      <c r="D19" s="84"/>
      <c r="E19" s="85"/>
      <c r="F19" s="169">
        <f t="shared" si="0"/>
        <v>0</v>
      </c>
      <c r="G19" s="86"/>
    </row>
    <row r="20" spans="1:7" ht="21">
      <c r="A20" s="83">
        <v>14</v>
      </c>
      <c r="B20" s="111" t="s">
        <v>259</v>
      </c>
      <c r="C20" s="85"/>
      <c r="D20" s="84"/>
      <c r="E20" s="85"/>
      <c r="F20" s="169"/>
      <c r="G20" s="86"/>
    </row>
    <row r="21" spans="1:7" ht="21">
      <c r="A21" s="83"/>
      <c r="B21" s="111"/>
      <c r="C21" s="85"/>
      <c r="D21" s="84"/>
      <c r="E21" s="85"/>
      <c r="F21" s="169"/>
      <c r="G21" s="88"/>
    </row>
    <row r="22" spans="1:7" ht="21.75" thickBot="1">
      <c r="A22" s="89"/>
      <c r="B22" s="170" t="s">
        <v>79</v>
      </c>
      <c r="C22" s="171">
        <f>SUM(C7:C21)</f>
        <v>902525</v>
      </c>
      <c r="D22" s="172">
        <f>SUM(D7:D21)</f>
        <v>1367400</v>
      </c>
      <c r="E22" s="90">
        <f>SUM(E7:E21)</f>
        <v>744755</v>
      </c>
      <c r="F22" s="90">
        <f>SUM(F7:F21)</f>
        <v>1525170</v>
      </c>
      <c r="G22" s="173"/>
    </row>
    <row r="23" spans="1:7" ht="19.5" thickTop="1">
      <c r="A23" s="91"/>
      <c r="B23" s="92"/>
      <c r="C23" s="92"/>
      <c r="D23" s="92"/>
      <c r="E23" s="92"/>
      <c r="F23" s="92"/>
      <c r="G23" s="80"/>
    </row>
    <row r="24" spans="1:7" ht="21">
      <c r="A24" s="220" t="s">
        <v>209</v>
      </c>
      <c r="B24" s="220"/>
      <c r="C24" s="220"/>
      <c r="D24" s="220"/>
      <c r="E24" s="220"/>
      <c r="F24" s="220"/>
      <c r="G24" s="220"/>
    </row>
  </sheetData>
  <sheetProtection/>
  <mergeCells count="5">
    <mergeCell ref="A24:G24"/>
    <mergeCell ref="F1:G1"/>
    <mergeCell ref="A2:G2"/>
    <mergeCell ref="A3:G3"/>
    <mergeCell ref="A4:G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3.140625" style="0" customWidth="1"/>
    <col min="2" max="2" width="14.140625" style="0" customWidth="1"/>
    <col min="3" max="3" width="30.57421875" style="0" customWidth="1"/>
    <col min="4" max="4" width="13.57421875" style="0" customWidth="1"/>
    <col min="5" max="5" width="17.421875" style="0" bestFit="1" customWidth="1"/>
    <col min="7" max="7" width="12.7109375" style="0" customWidth="1"/>
  </cols>
  <sheetData>
    <row r="1" spans="1:7" ht="21">
      <c r="A1" s="211" t="s">
        <v>42</v>
      </c>
      <c r="B1" s="211"/>
      <c r="C1" s="211"/>
      <c r="D1" s="211"/>
      <c r="E1" s="211"/>
      <c r="F1" s="211"/>
      <c r="G1" s="211"/>
    </row>
    <row r="2" spans="1:7" ht="21">
      <c r="A2" s="211" t="s">
        <v>263</v>
      </c>
      <c r="B2" s="211"/>
      <c r="C2" s="211"/>
      <c r="D2" s="211"/>
      <c r="E2" s="211"/>
      <c r="F2" s="211"/>
      <c r="G2" s="211"/>
    </row>
    <row r="3" spans="1:7" ht="21">
      <c r="A3" s="211" t="s">
        <v>264</v>
      </c>
      <c r="B3" s="211"/>
      <c r="C3" s="211"/>
      <c r="D3" s="211"/>
      <c r="E3" s="211"/>
      <c r="F3" s="211"/>
      <c r="G3" s="211"/>
    </row>
    <row r="4" spans="1:7" ht="21">
      <c r="A4" s="123"/>
      <c r="B4" s="123"/>
      <c r="C4" s="123"/>
      <c r="D4" s="123"/>
      <c r="E4" s="123"/>
      <c r="F4" s="123"/>
      <c r="G4" s="123"/>
    </row>
    <row r="5" spans="1:7" ht="21">
      <c r="A5" s="229" t="s">
        <v>43</v>
      </c>
      <c r="B5" s="230"/>
      <c r="C5" s="230"/>
      <c r="D5" s="231"/>
      <c r="E5" s="226" t="s">
        <v>1</v>
      </c>
      <c r="F5" s="94"/>
      <c r="G5" s="81" t="s">
        <v>44</v>
      </c>
    </row>
    <row r="6" spans="1:7" ht="21">
      <c r="A6" s="114" t="s">
        <v>45</v>
      </c>
      <c r="B6" s="94" t="s">
        <v>210</v>
      </c>
      <c r="C6" s="232" t="s">
        <v>211</v>
      </c>
      <c r="D6" s="94" t="s">
        <v>46</v>
      </c>
      <c r="E6" s="227"/>
      <c r="F6" s="82" t="s">
        <v>47</v>
      </c>
      <c r="G6" s="82" t="s">
        <v>46</v>
      </c>
    </row>
    <row r="7" spans="1:7" ht="21">
      <c r="A7" s="114" t="s">
        <v>6</v>
      </c>
      <c r="B7" s="82" t="s">
        <v>212</v>
      </c>
      <c r="C7" s="233"/>
      <c r="D7" s="82" t="s">
        <v>6</v>
      </c>
      <c r="E7" s="227"/>
      <c r="F7" s="82" t="s">
        <v>5</v>
      </c>
      <c r="G7" s="82" t="s">
        <v>6</v>
      </c>
    </row>
    <row r="8" spans="1:7" ht="21">
      <c r="A8" s="116"/>
      <c r="B8" s="95"/>
      <c r="C8" s="234"/>
      <c r="D8" s="95"/>
      <c r="E8" s="228"/>
      <c r="F8" s="95"/>
      <c r="G8" s="95"/>
    </row>
    <row r="9" spans="1:7" ht="21">
      <c r="A9" s="97"/>
      <c r="B9" s="97"/>
      <c r="C9" s="97"/>
      <c r="D9" s="85">
        <v>60690429.27</v>
      </c>
      <c r="E9" s="174" t="s">
        <v>48</v>
      </c>
      <c r="F9" s="101"/>
      <c r="G9" s="99">
        <v>62436078.23</v>
      </c>
    </row>
    <row r="10" spans="1:7" ht="21">
      <c r="A10" s="97"/>
      <c r="B10" s="97"/>
      <c r="C10" s="97"/>
      <c r="D10" s="98"/>
      <c r="E10" s="175" t="s">
        <v>49</v>
      </c>
      <c r="F10" s="101"/>
      <c r="G10" s="98"/>
    </row>
    <row r="11" spans="1:7" ht="21">
      <c r="A11" s="85">
        <v>785000</v>
      </c>
      <c r="B11" s="85"/>
      <c r="C11" s="85">
        <f aca="true" t="shared" si="0" ref="C11:C16">A11+B11</f>
        <v>785000</v>
      </c>
      <c r="D11" s="99">
        <v>623970</v>
      </c>
      <c r="E11" s="168" t="s">
        <v>50</v>
      </c>
      <c r="F11" s="101" t="s">
        <v>213</v>
      </c>
      <c r="G11" s="99">
        <v>74800</v>
      </c>
    </row>
    <row r="12" spans="1:7" ht="21">
      <c r="A12" s="85">
        <v>564000</v>
      </c>
      <c r="B12" s="85"/>
      <c r="C12" s="85">
        <f t="shared" si="0"/>
        <v>564000</v>
      </c>
      <c r="D12" s="85">
        <v>396657</v>
      </c>
      <c r="E12" s="168" t="s">
        <v>51</v>
      </c>
      <c r="F12" s="101" t="s">
        <v>214</v>
      </c>
      <c r="G12" s="85">
        <v>60085</v>
      </c>
    </row>
    <row r="13" spans="1:7" ht="21">
      <c r="A13" s="85">
        <v>550500</v>
      </c>
      <c r="B13" s="85"/>
      <c r="C13" s="85">
        <f t="shared" si="0"/>
        <v>550500</v>
      </c>
      <c r="D13" s="102">
        <v>307586.64</v>
      </c>
      <c r="E13" s="168" t="s">
        <v>52</v>
      </c>
      <c r="F13" s="101" t="s">
        <v>215</v>
      </c>
      <c r="G13" s="102">
        <v>36782.74</v>
      </c>
    </row>
    <row r="14" spans="1:7" ht="21">
      <c r="A14" s="85">
        <v>419000</v>
      </c>
      <c r="B14" s="85"/>
      <c r="C14" s="85">
        <f t="shared" si="0"/>
        <v>419000</v>
      </c>
      <c r="D14" s="102">
        <v>93750</v>
      </c>
      <c r="E14" s="168" t="s">
        <v>53</v>
      </c>
      <c r="F14" s="101" t="s">
        <v>216</v>
      </c>
      <c r="G14" s="102">
        <v>17050</v>
      </c>
    </row>
    <row r="15" spans="1:7" ht="21">
      <c r="A15" s="103">
        <v>21936000</v>
      </c>
      <c r="B15" s="103"/>
      <c r="C15" s="85">
        <f t="shared" si="0"/>
        <v>21936000</v>
      </c>
      <c r="D15" s="104">
        <v>11149377.84</v>
      </c>
      <c r="E15" s="176" t="s">
        <v>54</v>
      </c>
      <c r="F15" s="106" t="s">
        <v>217</v>
      </c>
      <c r="G15" s="104">
        <v>2001293.33</v>
      </c>
    </row>
    <row r="16" spans="1:7" ht="21">
      <c r="A16" s="103">
        <v>19060000</v>
      </c>
      <c r="B16" s="103"/>
      <c r="C16" s="85">
        <f t="shared" si="0"/>
        <v>19060000</v>
      </c>
      <c r="D16" s="102">
        <v>13426514</v>
      </c>
      <c r="E16" s="168" t="s">
        <v>55</v>
      </c>
      <c r="F16" s="101" t="s">
        <v>218</v>
      </c>
      <c r="G16" s="102"/>
    </row>
    <row r="17" spans="1:7" ht="21">
      <c r="A17" s="103"/>
      <c r="B17" s="204"/>
      <c r="C17" s="85"/>
      <c r="D17" s="177">
        <v>1123857.03</v>
      </c>
      <c r="E17" s="168" t="s">
        <v>56</v>
      </c>
      <c r="F17" s="109">
        <v>215999</v>
      </c>
      <c r="G17" s="104">
        <v>125463.43</v>
      </c>
    </row>
    <row r="18" spans="1:7" ht="21">
      <c r="A18" s="97"/>
      <c r="B18" s="111"/>
      <c r="C18" s="97"/>
      <c r="D18" s="177">
        <v>16001096.47</v>
      </c>
      <c r="E18" s="168" t="s">
        <v>16</v>
      </c>
      <c r="F18" s="101" t="s">
        <v>219</v>
      </c>
      <c r="G18" s="104">
        <v>1367400</v>
      </c>
    </row>
    <row r="19" spans="1:7" ht="21">
      <c r="A19" s="97"/>
      <c r="B19" s="111"/>
      <c r="C19" s="97"/>
      <c r="D19" s="177"/>
      <c r="E19" s="168" t="s">
        <v>26</v>
      </c>
      <c r="F19" s="109">
        <v>211000</v>
      </c>
      <c r="G19" s="104"/>
    </row>
    <row r="20" spans="1:7" ht="21">
      <c r="A20" s="97"/>
      <c r="B20" s="111"/>
      <c r="C20" s="97"/>
      <c r="D20" s="177"/>
      <c r="E20" s="168" t="s">
        <v>57</v>
      </c>
      <c r="F20" s="109">
        <v>212000</v>
      </c>
      <c r="G20" s="104"/>
    </row>
    <row r="21" spans="1:7" ht="21">
      <c r="A21" s="97"/>
      <c r="B21" s="111"/>
      <c r="C21" s="97"/>
      <c r="D21" s="178">
        <v>578630.68</v>
      </c>
      <c r="E21" s="168" t="s">
        <v>12</v>
      </c>
      <c r="F21" s="83">
        <v>113700</v>
      </c>
      <c r="G21" s="85"/>
    </row>
    <row r="22" spans="1:7" ht="21">
      <c r="A22" s="97"/>
      <c r="B22" s="111"/>
      <c r="C22" s="97"/>
      <c r="D22" s="178">
        <v>233628</v>
      </c>
      <c r="E22" s="168" t="s">
        <v>13</v>
      </c>
      <c r="F22" s="101" t="s">
        <v>169</v>
      </c>
      <c r="G22" s="85">
        <v>158260</v>
      </c>
    </row>
    <row r="23" spans="1:7" ht="21">
      <c r="A23" s="97"/>
      <c r="B23" s="111"/>
      <c r="C23" s="97"/>
      <c r="D23" s="179"/>
      <c r="E23" s="168" t="s">
        <v>58</v>
      </c>
      <c r="F23" s="83">
        <v>214000</v>
      </c>
      <c r="G23" s="102"/>
    </row>
    <row r="24" spans="1:7" ht="21">
      <c r="A24" s="97"/>
      <c r="B24" s="111"/>
      <c r="C24" s="97"/>
      <c r="D24" s="179"/>
      <c r="E24" s="168" t="s">
        <v>220</v>
      </c>
      <c r="F24" s="83">
        <v>113301</v>
      </c>
      <c r="G24" s="102"/>
    </row>
    <row r="25" spans="1:7" ht="21">
      <c r="A25" s="97"/>
      <c r="B25" s="111"/>
      <c r="C25" s="97"/>
      <c r="D25" s="179">
        <v>466</v>
      </c>
      <c r="E25" s="168" t="s">
        <v>59</v>
      </c>
      <c r="F25" s="101" t="s">
        <v>221</v>
      </c>
      <c r="G25" s="102">
        <v>44</v>
      </c>
    </row>
    <row r="26" spans="1:7" ht="21">
      <c r="A26" s="97"/>
      <c r="B26" s="111"/>
      <c r="C26" s="97"/>
      <c r="D26" s="179">
        <v>100</v>
      </c>
      <c r="E26" s="168" t="s">
        <v>222</v>
      </c>
      <c r="F26" s="101" t="s">
        <v>223</v>
      </c>
      <c r="G26" s="102"/>
    </row>
    <row r="27" spans="1:7" ht="21">
      <c r="A27" s="97"/>
      <c r="B27" s="111"/>
      <c r="C27" s="97"/>
      <c r="D27" s="179">
        <v>849155.68</v>
      </c>
      <c r="E27" s="168" t="s">
        <v>8</v>
      </c>
      <c r="F27" s="83">
        <v>310000</v>
      </c>
      <c r="G27" s="102"/>
    </row>
    <row r="28" spans="1:7" ht="21">
      <c r="A28" s="97"/>
      <c r="B28" s="111"/>
      <c r="C28" s="97"/>
      <c r="D28" s="179">
        <v>46650</v>
      </c>
      <c r="E28" s="168" t="s">
        <v>224</v>
      </c>
      <c r="F28" s="97"/>
      <c r="G28" s="102">
        <v>950</v>
      </c>
    </row>
    <row r="29" spans="1:7" ht="21">
      <c r="A29" s="97"/>
      <c r="B29" s="111"/>
      <c r="C29" s="97"/>
      <c r="D29" s="179">
        <v>38.89</v>
      </c>
      <c r="E29" s="180" t="s">
        <v>225</v>
      </c>
      <c r="F29" s="97"/>
      <c r="G29" s="102">
        <v>38.89</v>
      </c>
    </row>
    <row r="30" spans="1:7" ht="21">
      <c r="A30" s="97"/>
      <c r="B30" s="111"/>
      <c r="C30" s="97"/>
      <c r="D30" s="179"/>
      <c r="E30" s="168" t="s">
        <v>226</v>
      </c>
      <c r="F30" s="97"/>
      <c r="G30" s="102"/>
    </row>
    <row r="31" spans="1:7" ht="21">
      <c r="A31" s="97"/>
      <c r="B31" s="111"/>
      <c r="C31" s="97"/>
      <c r="D31" s="179"/>
      <c r="E31" s="168"/>
      <c r="F31" s="97"/>
      <c r="G31" s="102"/>
    </row>
    <row r="32" spans="1:7" ht="21">
      <c r="A32" s="97"/>
      <c r="B32" s="111"/>
      <c r="C32" s="97"/>
      <c r="D32" s="179"/>
      <c r="E32" s="168"/>
      <c r="F32" s="97"/>
      <c r="G32" s="102"/>
    </row>
    <row r="33" spans="1:7" ht="21">
      <c r="A33" s="97"/>
      <c r="B33" s="111"/>
      <c r="C33" s="97"/>
      <c r="D33" s="179"/>
      <c r="E33" s="168"/>
      <c r="F33" s="97"/>
      <c r="G33" s="102"/>
    </row>
    <row r="34" spans="1:7" ht="21">
      <c r="A34" s="97"/>
      <c r="B34" s="111"/>
      <c r="C34" s="97"/>
      <c r="D34" s="179"/>
      <c r="E34" s="168"/>
      <c r="F34" s="97"/>
      <c r="G34" s="102"/>
    </row>
    <row r="35" spans="1:7" ht="21">
      <c r="A35" s="97"/>
      <c r="B35" s="111"/>
      <c r="C35" s="97"/>
      <c r="D35" s="179"/>
      <c r="E35" s="168"/>
      <c r="F35" s="97"/>
      <c r="G35" s="102"/>
    </row>
    <row r="36" spans="1:7" ht="21">
      <c r="A36" s="97"/>
      <c r="B36" s="111"/>
      <c r="C36" s="97"/>
      <c r="D36" s="179"/>
      <c r="E36" s="168"/>
      <c r="F36" s="97"/>
      <c r="G36" s="102"/>
    </row>
    <row r="37" spans="1:7" ht="21">
      <c r="A37" s="97"/>
      <c r="B37" s="111"/>
      <c r="C37" s="97"/>
      <c r="D37" s="179"/>
      <c r="E37" s="168"/>
      <c r="F37" s="97"/>
      <c r="G37" s="102"/>
    </row>
    <row r="38" spans="1:7" ht="21">
      <c r="A38" s="97"/>
      <c r="B38" s="111"/>
      <c r="C38" s="97"/>
      <c r="D38" s="179"/>
      <c r="E38" s="168"/>
      <c r="F38" s="97"/>
      <c r="G38" s="102"/>
    </row>
    <row r="39" spans="1:7" ht="21">
      <c r="A39" s="97"/>
      <c r="B39" s="111"/>
      <c r="C39" s="97"/>
      <c r="D39" s="179"/>
      <c r="E39" s="168"/>
      <c r="F39" s="97"/>
      <c r="G39" s="102"/>
    </row>
    <row r="40" spans="1:7" ht="21">
      <c r="A40" s="97"/>
      <c r="B40" s="111"/>
      <c r="C40" s="97"/>
      <c r="D40" s="179"/>
      <c r="E40" s="168"/>
      <c r="F40" s="97"/>
      <c r="G40" s="102"/>
    </row>
    <row r="41" spans="1:7" ht="21">
      <c r="A41" s="97"/>
      <c r="B41" s="111"/>
      <c r="C41" s="97"/>
      <c r="D41" s="179"/>
      <c r="E41" s="168"/>
      <c r="F41" s="97"/>
      <c r="G41" s="102"/>
    </row>
    <row r="42" spans="1:7" ht="21">
      <c r="A42" s="97"/>
      <c r="B42" s="111"/>
      <c r="C42" s="97"/>
      <c r="D42" s="179"/>
      <c r="E42" s="168"/>
      <c r="F42" s="97"/>
      <c r="G42" s="102"/>
    </row>
    <row r="43" spans="1:7" ht="21">
      <c r="A43" s="97"/>
      <c r="B43" s="111"/>
      <c r="C43" s="97"/>
      <c r="D43" s="179"/>
      <c r="E43" s="168"/>
      <c r="F43" s="97"/>
      <c r="G43" s="102"/>
    </row>
    <row r="44" spans="1:7" ht="21">
      <c r="A44" s="97"/>
      <c r="B44" s="111"/>
      <c r="C44" s="97"/>
      <c r="D44" s="179"/>
      <c r="E44" s="168"/>
      <c r="F44" s="97"/>
      <c r="G44" s="102"/>
    </row>
    <row r="45" spans="1:7" ht="21">
      <c r="A45" s="97"/>
      <c r="B45" s="111"/>
      <c r="C45" s="97"/>
      <c r="D45" s="179"/>
      <c r="E45" s="168"/>
      <c r="F45" s="97"/>
      <c r="G45" s="102"/>
    </row>
    <row r="46" spans="1:7" ht="21">
      <c r="A46" s="97"/>
      <c r="B46" s="111"/>
      <c r="C46" s="97"/>
      <c r="D46" s="179"/>
      <c r="E46" s="168"/>
      <c r="F46" s="97"/>
      <c r="G46" s="102"/>
    </row>
    <row r="47" spans="1:7" ht="21">
      <c r="A47" s="97"/>
      <c r="B47" s="111"/>
      <c r="C47" s="97"/>
      <c r="D47" s="179"/>
      <c r="E47" s="168"/>
      <c r="F47" s="97"/>
      <c r="G47" s="102"/>
    </row>
    <row r="48" spans="1:7" ht="21">
      <c r="A48" s="97"/>
      <c r="B48" s="111"/>
      <c r="C48" s="97"/>
      <c r="D48" s="179"/>
      <c r="E48" s="168"/>
      <c r="F48" s="97"/>
      <c r="G48" s="102"/>
    </row>
    <row r="49" spans="1:7" ht="21">
      <c r="A49" s="97"/>
      <c r="B49" s="111"/>
      <c r="C49" s="97"/>
      <c r="D49" s="179"/>
      <c r="E49" s="168"/>
      <c r="F49" s="97"/>
      <c r="G49" s="102"/>
    </row>
    <row r="50" spans="1:7" ht="21">
      <c r="A50" s="97"/>
      <c r="B50" s="111"/>
      <c r="C50" s="97"/>
      <c r="D50" s="179"/>
      <c r="E50" s="168"/>
      <c r="F50" s="97"/>
      <c r="G50" s="102"/>
    </row>
    <row r="51" spans="1:7" ht="21">
      <c r="A51" s="97"/>
      <c r="B51" s="111"/>
      <c r="C51" s="97"/>
      <c r="D51" s="179"/>
      <c r="E51" s="168"/>
      <c r="F51" s="97"/>
      <c r="G51" s="102"/>
    </row>
    <row r="52" spans="1:7" ht="21">
      <c r="A52" s="97"/>
      <c r="B52" s="111"/>
      <c r="C52" s="97"/>
      <c r="D52" s="179"/>
      <c r="E52" s="168"/>
      <c r="F52" s="97"/>
      <c r="G52" s="102"/>
    </row>
    <row r="53" spans="1:7" ht="21">
      <c r="A53" s="97"/>
      <c r="B53" s="111"/>
      <c r="C53" s="97"/>
      <c r="D53" s="179"/>
      <c r="E53" s="168"/>
      <c r="F53" s="97"/>
      <c r="G53" s="102"/>
    </row>
    <row r="54" spans="1:7" ht="21.75" thickBot="1">
      <c r="A54" s="205">
        <f>SUM(A10:A53)</f>
        <v>43314500</v>
      </c>
      <c r="B54" s="205">
        <f>SUM(B10:B53)</f>
        <v>0</v>
      </c>
      <c r="C54" s="205">
        <f>SUM(C10:C53)</f>
        <v>43314500</v>
      </c>
      <c r="D54" s="205">
        <f>SUM(D10:D53)</f>
        <v>44831478.230000004</v>
      </c>
      <c r="E54" s="206" t="s">
        <v>60</v>
      </c>
      <c r="F54" s="207"/>
      <c r="G54" s="181">
        <f>SUM(G11:G53)</f>
        <v>3842167.3900000006</v>
      </c>
    </row>
    <row r="55" spans="1:7" ht="21.75" thickTop="1">
      <c r="A55" s="105"/>
      <c r="B55" s="105"/>
      <c r="C55" s="105"/>
      <c r="D55" s="108"/>
      <c r="E55" s="112"/>
      <c r="F55" s="113"/>
      <c r="G55" s="108"/>
    </row>
    <row r="56" spans="1:7" ht="21">
      <c r="A56" s="105"/>
      <c r="B56" s="105"/>
      <c r="C56" s="105"/>
      <c r="D56" s="108"/>
      <c r="E56" s="112"/>
      <c r="F56" s="113"/>
      <c r="G56" s="108"/>
    </row>
    <row r="57" spans="1:7" ht="21">
      <c r="A57" s="105"/>
      <c r="B57" s="105"/>
      <c r="C57" s="105"/>
      <c r="D57" s="108"/>
      <c r="E57" s="112"/>
      <c r="F57" s="113"/>
      <c r="G57" s="108"/>
    </row>
    <row r="58" spans="1:7" ht="21">
      <c r="A58" s="105"/>
      <c r="B58" s="105"/>
      <c r="C58" s="105"/>
      <c r="D58" s="108"/>
      <c r="E58" s="112"/>
      <c r="F58" s="113"/>
      <c r="G58" s="108"/>
    </row>
    <row r="59" spans="1:7" ht="21">
      <c r="A59" s="105"/>
      <c r="B59" s="105"/>
      <c r="C59" s="105"/>
      <c r="D59" s="108"/>
      <c r="E59" s="112"/>
      <c r="F59" s="113"/>
      <c r="G59" s="108"/>
    </row>
    <row r="60" spans="1:7" ht="21">
      <c r="A60" s="105"/>
      <c r="B60" s="105"/>
      <c r="C60" s="105"/>
      <c r="D60" s="108"/>
      <c r="E60" s="112"/>
      <c r="F60" s="113"/>
      <c r="G60" s="108"/>
    </row>
    <row r="61" spans="1:7" ht="21">
      <c r="A61" s="105"/>
      <c r="B61" s="105"/>
      <c r="C61" s="105"/>
      <c r="D61" s="108"/>
      <c r="E61" s="112" t="s">
        <v>61</v>
      </c>
      <c r="F61" s="113"/>
      <c r="G61" s="108"/>
    </row>
    <row r="62" spans="1:7" ht="21">
      <c r="A62" s="223" t="s">
        <v>43</v>
      </c>
      <c r="B62" s="224"/>
      <c r="C62" s="224"/>
      <c r="D62" s="225"/>
      <c r="E62" s="226" t="s">
        <v>1</v>
      </c>
      <c r="F62" s="94"/>
      <c r="G62" s="94" t="s">
        <v>44</v>
      </c>
    </row>
    <row r="63" spans="1:7" ht="21">
      <c r="A63" s="184" t="s">
        <v>45</v>
      </c>
      <c r="B63" s="94" t="s">
        <v>210</v>
      </c>
      <c r="C63" s="226" t="s">
        <v>211</v>
      </c>
      <c r="D63" s="94" t="s">
        <v>46</v>
      </c>
      <c r="E63" s="227"/>
      <c r="F63" s="94" t="s">
        <v>47</v>
      </c>
      <c r="G63" s="183" t="s">
        <v>46</v>
      </c>
    </row>
    <row r="64" spans="1:7" ht="21">
      <c r="A64" s="114" t="s">
        <v>6</v>
      </c>
      <c r="B64" s="82" t="s">
        <v>212</v>
      </c>
      <c r="C64" s="227"/>
      <c r="D64" s="82" t="s">
        <v>6</v>
      </c>
      <c r="E64" s="227"/>
      <c r="F64" s="82" t="s">
        <v>5</v>
      </c>
      <c r="G64" s="115" t="s">
        <v>6</v>
      </c>
    </row>
    <row r="65" spans="1:7" ht="21">
      <c r="A65" s="116"/>
      <c r="B65" s="95"/>
      <c r="C65" s="228"/>
      <c r="D65" s="95"/>
      <c r="E65" s="228"/>
      <c r="F65" s="95"/>
      <c r="G65" s="117"/>
    </row>
    <row r="66" spans="1:7" ht="21">
      <c r="A66" s="96"/>
      <c r="B66" s="111"/>
      <c r="C66" s="96"/>
      <c r="D66" s="185"/>
      <c r="E66" s="93" t="s">
        <v>62</v>
      </c>
      <c r="F66" s="97"/>
      <c r="G66" s="186"/>
    </row>
    <row r="67" spans="1:7" ht="21">
      <c r="A67" s="99">
        <v>14628020</v>
      </c>
      <c r="B67" s="187"/>
      <c r="C67" s="99">
        <f>A67+B67</f>
        <v>14628020</v>
      </c>
      <c r="D67" s="102">
        <v>5161771.13</v>
      </c>
      <c r="E67" s="92" t="s">
        <v>227</v>
      </c>
      <c r="F67" s="101" t="s">
        <v>228</v>
      </c>
      <c r="G67" s="102">
        <v>949028.7</v>
      </c>
    </row>
    <row r="68" spans="1:7" ht="21">
      <c r="A68" s="85">
        <v>1766000</v>
      </c>
      <c r="B68" s="84"/>
      <c r="C68" s="99">
        <f aca="true" t="shared" si="1" ref="C68:C77">A68+B68</f>
        <v>1766000</v>
      </c>
      <c r="D68" s="99">
        <v>413062</v>
      </c>
      <c r="E68" s="92" t="s">
        <v>229</v>
      </c>
      <c r="F68" s="101" t="s">
        <v>230</v>
      </c>
      <c r="G68" s="99">
        <v>67130</v>
      </c>
    </row>
    <row r="69" spans="1:7" ht="21">
      <c r="A69" s="85">
        <v>8106690</v>
      </c>
      <c r="B69" s="84"/>
      <c r="C69" s="99">
        <f t="shared" si="1"/>
        <v>8106690</v>
      </c>
      <c r="D69" s="99">
        <v>4136770.9</v>
      </c>
      <c r="E69" s="92" t="s">
        <v>231</v>
      </c>
      <c r="F69" s="101" t="s">
        <v>232</v>
      </c>
      <c r="G69" s="99">
        <v>734184.24</v>
      </c>
    </row>
    <row r="70" spans="1:7" ht="21">
      <c r="A70" s="102">
        <v>2567000</v>
      </c>
      <c r="B70" s="188"/>
      <c r="C70" s="99">
        <f t="shared" si="1"/>
        <v>2567000</v>
      </c>
      <c r="D70" s="85">
        <v>481143.2</v>
      </c>
      <c r="E70" s="92" t="s">
        <v>233</v>
      </c>
      <c r="F70" s="101" t="s">
        <v>234</v>
      </c>
      <c r="G70" s="85">
        <v>87785</v>
      </c>
    </row>
    <row r="71" spans="1:7" ht="21">
      <c r="A71" s="104">
        <v>810000</v>
      </c>
      <c r="B71" s="189"/>
      <c r="C71" s="99">
        <f t="shared" si="1"/>
        <v>810000</v>
      </c>
      <c r="D71" s="102">
        <v>274809</v>
      </c>
      <c r="E71" s="92" t="s">
        <v>235</v>
      </c>
      <c r="F71" s="101" t="s">
        <v>236</v>
      </c>
      <c r="G71" s="102">
        <v>59830</v>
      </c>
    </row>
    <row r="72" spans="1:7" ht="21">
      <c r="A72" s="102">
        <v>8100600</v>
      </c>
      <c r="B72" s="188"/>
      <c r="C72" s="99">
        <f t="shared" si="1"/>
        <v>8100600</v>
      </c>
      <c r="D72" s="102">
        <v>1678510.25</v>
      </c>
      <c r="E72" s="92" t="s">
        <v>237</v>
      </c>
      <c r="F72" s="101" t="s">
        <v>238</v>
      </c>
      <c r="G72" s="102">
        <v>1160700</v>
      </c>
    </row>
    <row r="73" spans="1:7" ht="21">
      <c r="A73" s="102">
        <v>120000</v>
      </c>
      <c r="B73" s="188"/>
      <c r="C73" s="99">
        <f t="shared" si="1"/>
        <v>120000</v>
      </c>
      <c r="D73" s="102">
        <v>41000</v>
      </c>
      <c r="E73" s="92" t="s">
        <v>239</v>
      </c>
      <c r="F73" s="101" t="s">
        <v>240</v>
      </c>
      <c r="G73" s="102">
        <v>41000</v>
      </c>
    </row>
    <row r="74" spans="1:7" ht="21">
      <c r="A74" s="104">
        <v>640000</v>
      </c>
      <c r="B74" s="189"/>
      <c r="C74" s="99">
        <f t="shared" si="1"/>
        <v>640000</v>
      </c>
      <c r="D74" s="102">
        <v>308328</v>
      </c>
      <c r="E74" s="92" t="s">
        <v>241</v>
      </c>
      <c r="F74" s="101" t="s">
        <v>242</v>
      </c>
      <c r="G74" s="102">
        <v>119960</v>
      </c>
    </row>
    <row r="75" spans="1:7" ht="21">
      <c r="A75" s="102">
        <v>3082800</v>
      </c>
      <c r="B75" s="188"/>
      <c r="C75" s="99">
        <f t="shared" si="1"/>
        <v>3082800</v>
      </c>
      <c r="D75" s="102">
        <v>753300.49</v>
      </c>
      <c r="E75" s="92" t="s">
        <v>243</v>
      </c>
      <c r="F75" s="101" t="s">
        <v>244</v>
      </c>
      <c r="G75" s="102">
        <v>125756.2</v>
      </c>
    </row>
    <row r="76" spans="1:7" ht="21">
      <c r="A76" s="118">
        <v>70000</v>
      </c>
      <c r="B76" s="190"/>
      <c r="C76" s="99">
        <f t="shared" si="1"/>
        <v>70000</v>
      </c>
      <c r="D76" s="102">
        <v>34098.42</v>
      </c>
      <c r="E76" s="92" t="s">
        <v>245</v>
      </c>
      <c r="F76" s="101" t="s">
        <v>246</v>
      </c>
      <c r="G76" s="102">
        <v>1158</v>
      </c>
    </row>
    <row r="77" spans="1:7" ht="21">
      <c r="A77" s="119">
        <v>3423390</v>
      </c>
      <c r="B77" s="191"/>
      <c r="C77" s="99">
        <f t="shared" si="1"/>
        <v>3423390</v>
      </c>
      <c r="D77" s="102">
        <v>534984</v>
      </c>
      <c r="E77" s="92" t="s">
        <v>247</v>
      </c>
      <c r="F77" s="101" t="s">
        <v>248</v>
      </c>
      <c r="G77" s="102">
        <v>209131</v>
      </c>
    </row>
    <row r="78" spans="1:7" ht="21">
      <c r="A78" s="97"/>
      <c r="B78" s="100"/>
      <c r="C78" s="97"/>
      <c r="D78" s="85">
        <v>2960505</v>
      </c>
      <c r="E78" s="92" t="s">
        <v>12</v>
      </c>
      <c r="F78" s="101" t="s">
        <v>249</v>
      </c>
      <c r="G78" s="85">
        <v>1106160</v>
      </c>
    </row>
    <row r="79" spans="1:7" ht="21">
      <c r="A79" s="97"/>
      <c r="B79" s="100"/>
      <c r="C79" s="97"/>
      <c r="D79" s="85">
        <v>241228</v>
      </c>
      <c r="E79" s="92" t="s">
        <v>63</v>
      </c>
      <c r="F79" s="101" t="s">
        <v>169</v>
      </c>
      <c r="G79" s="85">
        <v>88300</v>
      </c>
    </row>
    <row r="80" spans="1:7" ht="21">
      <c r="A80" s="97"/>
      <c r="B80" s="100"/>
      <c r="C80" s="97"/>
      <c r="D80" s="102">
        <v>1076992.97</v>
      </c>
      <c r="E80" s="92" t="s">
        <v>56</v>
      </c>
      <c r="F80" s="101" t="s">
        <v>250</v>
      </c>
      <c r="G80" s="102">
        <v>30281.49</v>
      </c>
    </row>
    <row r="81" spans="1:7" ht="21">
      <c r="A81" s="97"/>
      <c r="B81" s="100"/>
      <c r="C81" s="97"/>
      <c r="D81" s="102">
        <v>12783626.47</v>
      </c>
      <c r="E81" s="92" t="s">
        <v>64</v>
      </c>
      <c r="F81" s="101" t="s">
        <v>219</v>
      </c>
      <c r="G81" s="102">
        <v>744755</v>
      </c>
    </row>
    <row r="82" spans="1:7" ht="21">
      <c r="A82" s="97"/>
      <c r="B82" s="100"/>
      <c r="C82" s="97"/>
      <c r="D82" s="102">
        <v>6276437</v>
      </c>
      <c r="E82" s="92" t="s">
        <v>65</v>
      </c>
      <c r="F82" s="101" t="s">
        <v>176</v>
      </c>
      <c r="G82" s="102"/>
    </row>
    <row r="83" spans="1:7" ht="21">
      <c r="A83" s="97"/>
      <c r="B83" s="100"/>
      <c r="C83" s="97"/>
      <c r="D83" s="102">
        <v>7262028.68</v>
      </c>
      <c r="E83" s="92" t="s">
        <v>66</v>
      </c>
      <c r="F83" s="101" t="s">
        <v>171</v>
      </c>
      <c r="G83" s="102"/>
    </row>
    <row r="84" spans="1:7" ht="24">
      <c r="A84" s="97"/>
      <c r="B84" s="100"/>
      <c r="C84" s="97"/>
      <c r="D84" s="102">
        <v>3000</v>
      </c>
      <c r="E84" s="192" t="s">
        <v>251</v>
      </c>
      <c r="F84" s="101" t="s">
        <v>252</v>
      </c>
      <c r="G84" s="102"/>
    </row>
    <row r="85" spans="1:7" ht="21">
      <c r="A85" s="97"/>
      <c r="B85" s="100"/>
      <c r="C85" s="97"/>
      <c r="D85" s="102"/>
      <c r="E85" s="92" t="s">
        <v>253</v>
      </c>
      <c r="F85" s="101"/>
      <c r="G85" s="102"/>
    </row>
    <row r="86" spans="1:7" ht="21">
      <c r="A86" s="97"/>
      <c r="B86" s="100"/>
      <c r="C86" s="97"/>
      <c r="D86" s="102">
        <v>347226</v>
      </c>
      <c r="E86" s="92" t="s">
        <v>254</v>
      </c>
      <c r="F86" s="101"/>
      <c r="G86" s="102"/>
    </row>
    <row r="87" spans="1:7" ht="21">
      <c r="A87" s="97"/>
      <c r="B87" s="100"/>
      <c r="C87" s="97"/>
      <c r="D87" s="102"/>
      <c r="E87" s="92"/>
      <c r="F87" s="101"/>
      <c r="G87" s="102"/>
    </row>
    <row r="88" spans="1:7" ht="21">
      <c r="A88" s="97"/>
      <c r="B88" s="100"/>
      <c r="C88" s="97"/>
      <c r="D88" s="102"/>
      <c r="E88" s="92"/>
      <c r="F88" s="101"/>
      <c r="G88" s="102"/>
    </row>
    <row r="89" spans="1:7" ht="21">
      <c r="A89" s="97"/>
      <c r="B89" s="100"/>
      <c r="C89" s="97"/>
      <c r="D89" s="102"/>
      <c r="E89" s="92"/>
      <c r="F89" s="101"/>
      <c r="G89" s="102"/>
    </row>
    <row r="90" spans="1:7" ht="21">
      <c r="A90" s="97"/>
      <c r="B90" s="100"/>
      <c r="C90" s="97"/>
      <c r="D90" s="102"/>
      <c r="E90" s="92"/>
      <c r="F90" s="101"/>
      <c r="G90" s="102"/>
    </row>
    <row r="91" spans="1:7" ht="21">
      <c r="A91" s="97"/>
      <c r="B91" s="100"/>
      <c r="C91" s="97"/>
      <c r="D91" s="102"/>
      <c r="E91" s="92"/>
      <c r="F91" s="101"/>
      <c r="G91" s="102"/>
    </row>
    <row r="92" spans="1:7" ht="21">
      <c r="A92" s="97"/>
      <c r="B92" s="100"/>
      <c r="C92" s="97"/>
      <c r="D92" s="102"/>
      <c r="E92" s="92"/>
      <c r="F92" s="83"/>
      <c r="G92" s="102"/>
    </row>
    <row r="93" spans="1:7" ht="21">
      <c r="A93" s="97"/>
      <c r="B93" s="100"/>
      <c r="C93" s="97"/>
      <c r="D93" s="120"/>
      <c r="E93" s="100"/>
      <c r="F93" s="83"/>
      <c r="G93" s="102"/>
    </row>
    <row r="94" spans="1:7" ht="21">
      <c r="A94" s="110"/>
      <c r="B94" s="100"/>
      <c r="C94" s="110"/>
      <c r="D94" s="102"/>
      <c r="E94" s="100"/>
      <c r="F94" s="97"/>
      <c r="G94" s="102"/>
    </row>
    <row r="95" spans="1:7" ht="21.75" thickBot="1">
      <c r="A95" s="193">
        <f>SUM(A67:A94)</f>
        <v>43314500</v>
      </c>
      <c r="B95" s="193">
        <f>SUM(B67:B94)</f>
        <v>0</v>
      </c>
      <c r="C95" s="193">
        <f>SUM(C67:C94)</f>
        <v>43314500</v>
      </c>
      <c r="D95" s="107">
        <f>SUM(D66:D94)</f>
        <v>44768821.51</v>
      </c>
      <c r="E95" s="170" t="s">
        <v>67</v>
      </c>
      <c r="F95" s="194"/>
      <c r="G95" s="107">
        <f>SUM(G66:G94)</f>
        <v>5525159.630000001</v>
      </c>
    </row>
    <row r="96" spans="1:7" ht="21.75" thickTop="1">
      <c r="A96" s="100"/>
      <c r="B96" s="100"/>
      <c r="C96" s="100"/>
      <c r="D96" s="85">
        <f>D54-D95</f>
        <v>62656.72000000626</v>
      </c>
      <c r="E96" s="122" t="s">
        <v>68</v>
      </c>
      <c r="F96" s="100"/>
      <c r="G96" s="85">
        <f>G54-G95</f>
        <v>-1682992.2400000002</v>
      </c>
    </row>
    <row r="97" spans="1:7" ht="21">
      <c r="A97" s="100"/>
      <c r="B97" s="100"/>
      <c r="C97" s="100"/>
      <c r="D97" s="195"/>
      <c r="E97" s="122" t="s">
        <v>69</v>
      </c>
      <c r="F97" s="100"/>
      <c r="G97" s="195"/>
    </row>
    <row r="98" spans="1:7" ht="21">
      <c r="A98" s="100"/>
      <c r="B98" s="100"/>
      <c r="C98" s="100"/>
      <c r="D98" s="85"/>
      <c r="E98" s="122" t="s">
        <v>70</v>
      </c>
      <c r="F98" s="100"/>
      <c r="G98" s="102"/>
    </row>
    <row r="99" spans="1:7" ht="21.75" thickBot="1">
      <c r="A99" s="100"/>
      <c r="B99" s="100"/>
      <c r="C99" s="100"/>
      <c r="D99" s="196">
        <f>D9+D54-D95</f>
        <v>60753085.99</v>
      </c>
      <c r="E99" s="197" t="s">
        <v>71</v>
      </c>
      <c r="F99" s="105"/>
      <c r="G99" s="196">
        <f>G9+G54-G95</f>
        <v>60753085.989999995</v>
      </c>
    </row>
    <row r="100" spans="1:7" ht="21">
      <c r="A100" s="198"/>
      <c r="B100" s="198"/>
      <c r="C100" s="198"/>
      <c r="D100" s="198"/>
      <c r="E100" s="198"/>
      <c r="F100" s="198"/>
      <c r="G100" s="198"/>
    </row>
  </sheetData>
  <sheetProtection/>
  <mergeCells count="9">
    <mergeCell ref="A62:D62"/>
    <mergeCell ref="E62:E65"/>
    <mergeCell ref="C63:C65"/>
    <mergeCell ref="A1:G1"/>
    <mergeCell ref="A2:G2"/>
    <mergeCell ref="A3:G3"/>
    <mergeCell ref="A5:D5"/>
    <mergeCell ref="E5:E8"/>
    <mergeCell ref="C6:C8"/>
  </mergeCells>
  <printOptions/>
  <pageMargins left="0.5118110236220472" right="0.5118110236220472" top="0.15748031496062992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2016-05-18T04:59:45Z</dcterms:modified>
  <cp:category/>
  <cp:version/>
  <cp:contentType/>
  <cp:contentStatus/>
</cp:coreProperties>
</file>