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เม.ย.60" sheetId="1" r:id="rId1"/>
    <sheet name="หมายเหตุ 1" sheetId="2" r:id="rId2"/>
    <sheet name="หมายเหตุ 2" sheetId="3" r:id="rId3"/>
    <sheet name="รับ-จ่าย" sheetId="4" r:id="rId4"/>
    <sheet name="งบเงินรับ-เงินจ่าย" sheetId="5" r:id="rId5"/>
  </sheets>
  <externalReferences>
    <externalReference r:id="rId8"/>
  </externalReferences>
  <definedNames>
    <definedName name="_xlnm.Print_Area" localSheetId="0">'เม.ย.60'!$A$1:$I$92</definedName>
  </definedNames>
  <calcPr fullCalcOnLoad="1"/>
</workbook>
</file>

<file path=xl/sharedStrings.xml><?xml version="1.0" encoding="utf-8"?>
<sst xmlns="http://schemas.openxmlformats.org/spreadsheetml/2006/main" count="408" uniqueCount="317">
  <si>
    <t>รายการ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</si>
  <si>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</si>
  <si>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</si>
  <si>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</si>
  <si>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</si>
  <si>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</si>
  <si>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</si>
  <si>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รายจ่ายค้างจ่าย (หมายเหตุ 4)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</si>
  <si>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</si>
  <si>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</si>
  <si>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</si>
  <si>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</si>
  <si>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</si>
  <si>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</si>
  <si>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</si>
  <si>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</si>
  <si>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</si>
  <si>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</si>
  <si>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</si>
  <si>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</si>
  <si>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</si>
  <si>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</si>
  <si>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</si>
  <si>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</si>
  <si>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</si>
  <si>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</si>
  <si>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</si>
  <si>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</si>
  <si>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</si>
  <si>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</si>
  <si>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</si>
  <si>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</si>
  <si>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</si>
  <si>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</si>
  <si>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</si>
  <si>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</si>
  <si>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</si>
  <si>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</si>
  <si>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</si>
  <si>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</si>
  <si>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</si>
  <si>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</si>
  <si>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</si>
  <si>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</si>
  <si>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</si>
  <si>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</si>
  <si>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</si>
  <si>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</si>
  <si>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</si>
  <si>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</si>
  <si>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</si>
  <si>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</si>
  <si>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</si>
  <si>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</si>
  <si>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</si>
  <si>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</si>
  <si>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</si>
  <si>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</si>
  <si>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</si>
  <si>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</si>
  <si>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</si>
  <si>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</si>
  <si>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</si>
  <si>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</si>
  <si>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</si>
  <si>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</si>
  <si>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</si>
  <si>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</si>
  <si>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</si>
  <si>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</si>
  <si>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</si>
  <si>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</si>
  <si>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</si>
  <si>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</si>
  <si>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</si>
  <si>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</si>
  <si>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</si>
  <si>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</si>
  <si>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</si>
  <si>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</si>
  <si>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</si>
  <si>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</si>
  <si>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</si>
  <si>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</si>
  <si>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</si>
  <si>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เงินอุดหนุนระบุ</t>
  </si>
  <si>
    <t>รวม (บาท)</t>
  </si>
  <si>
    <t>วัตถุประสงค์/</t>
  </si>
  <si>
    <t>ลูกหนี้ภาษี - ภาษีโรงเรือนและที่ดิน</t>
  </si>
  <si>
    <t>ส่งคืนเงินงบประมาณ/เงินนอกงบประมาณ</t>
  </si>
  <si>
    <t>เงินรายได้ค้างรับจากรัฐบาล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</si>
  <si>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</si>
  <si>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</si>
  <si>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</si>
  <si>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</si>
  <si>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</si>
  <si>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</si>
  <si>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</si>
  <si>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</si>
  <si>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</si>
  <si>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</si>
  <si>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</si>
  <si>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</si>
  <si>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</si>
  <si>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</si>
  <si>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</si>
  <si>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</si>
  <si>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</si>
  <si>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</si>
  <si>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</si>
  <si>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</si>
  <si>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</si>
  <si>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</si>
  <si>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</si>
  <si>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</si>
  <si>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</si>
  <si>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</si>
  <si>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</si>
  <si>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</si>
  <si>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</si>
  <si>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</si>
  <si>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</si>
  <si>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</si>
  <si>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</si>
  <si>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</si>
  <si>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</si>
  <si>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</si>
  <si>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</si>
  <si>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</si>
  <si>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 สื่อการเรียนการสอน 328,100.00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</si>
  <si>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</si>
  <si>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</si>
  <si>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</si>
  <si>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</si>
  <si>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</si>
  <si>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</si>
  <si>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</si>
  <si>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</si>
  <si>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</si>
  <si>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</si>
  <si>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รายจ่ายรอคืนจังหวัด</t>
  </si>
  <si>
    <t>43000000</t>
  </si>
  <si>
    <t>เงินอุดหนุนระบุวัตถุประสงค์/เฉพาะกิจ  (หมายเหตุ 3)</t>
  </si>
  <si>
    <t>44100000</t>
  </si>
  <si>
    <t>ลูกหนี้เงินสะสม</t>
  </si>
  <si>
    <t>ลูกหนี้เงินยืม</t>
  </si>
  <si>
    <t>11041000</t>
  </si>
  <si>
    <t>รายจ่ายผัดส่งใบสำคัญ</t>
  </si>
  <si>
    <t>11043002</t>
  </si>
  <si>
    <t>ลูกหนี้เงินยืมโครงการเศรษฐกิจชุมชน</t>
  </si>
  <si>
    <t>รายจ่ายค้างจ่าย</t>
  </si>
  <si>
    <t>21010000</t>
  </si>
  <si>
    <t>งบกลาง</t>
  </si>
  <si>
    <t>5100000</t>
  </si>
  <si>
    <t>เงินเดือน (ฝ่ายการเมือง)</t>
  </si>
  <si>
    <t>5210000</t>
  </si>
  <si>
    <t>เงินเดือน (ฝ่ายประจำ)</t>
  </si>
  <si>
    <t>5220000</t>
  </si>
  <si>
    <t>ค่าตอบแทน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</si>
  <si>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</si>
  <si>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</si>
  <si>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</si>
  <si>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</si>
  <si>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</si>
  <si>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</si>
  <si>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</si>
  <si>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</si>
  <si>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</si>
  <si>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</si>
  <si>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</si>
  <si>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</si>
  <si>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</si>
  <si>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</si>
  <si>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</si>
  <si>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31000000</t>
  </si>
  <si>
    <t>งบทดลอง</t>
  </si>
  <si>
    <t>ปีงบประมาณ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</si>
  <si>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</si>
  <si>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</si>
  <si>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</si>
  <si>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</si>
  <si>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</si>
  <si>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</si>
  <si>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</si>
  <si>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</si>
  <si>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</si>
  <si>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 xml:space="preserve">11041000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</si>
  <si>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</si>
  <si>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</si>
  <si>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</si>
  <si>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</si>
  <si>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</si>
  <si>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</si>
  <si>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</si>
  <si>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</si>
  <si>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</si>
  <si>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</si>
  <si>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</si>
  <si>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</si>
  <si>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</si>
  <si>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</si>
  <si>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 xml:space="preserve">21040014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</si>
  <si>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</si>
  <si>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</si>
  <si>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</si>
  <si>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</si>
  <si>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</si>
  <si>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</si>
  <si>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เงินรอคือจังหวัด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</si>
  <si>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</si>
  <si>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</si>
  <si>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</si>
  <si>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</si>
  <si>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</si>
  <si>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</si>
  <si>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</si>
  <si>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</si>
  <si>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</si>
  <si>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</si>
  <si>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</si>
  <si>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</si>
  <si>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</si>
  <si>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</si>
  <si>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</si>
  <si>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</si>
  <si>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</si>
  <si>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</si>
  <si>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</si>
  <si>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</si>
  <si>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</si>
  <si>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</si>
  <si>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</si>
  <si>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</si>
  <si>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</si>
  <si>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</si>
  <si>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</si>
  <si>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</si>
  <si>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</si>
  <si>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</si>
  <si>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</si>
  <si>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</si>
  <si>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</si>
  <si>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</si>
  <si>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</si>
  <si>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</si>
  <si>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</si>
  <si>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</si>
  <si>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</si>
  <si>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</si>
  <si>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</si>
  <si>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</si>
  <si>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</si>
  <si>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ภาษีสุรา</t>
  </si>
  <si>
    <t xml:space="preserve">42100006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</si>
  <si>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</si>
  <si>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</si>
  <si>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</si>
  <si>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</si>
  <si>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</si>
  <si>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</si>
  <si>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</si>
  <si>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</si>
  <si>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</si>
  <si>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</si>
  <si>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</si>
  <si>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</si>
  <si>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</si>
  <si>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</si>
  <si>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</si>
  <si>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</si>
  <si>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</si>
  <si>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</si>
  <si>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</si>
  <si>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</si>
  <si>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</si>
  <si>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</si>
  <si>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 xml:space="preserve">                                                               องค์การบริหารส่วนตำบลละหาน  อำเภอจัตุรัส    จังหวัดชัยภูมิ                                                                  </t>
  </si>
  <si>
    <t xml:space="preserve"> งบเงินรับ - เงินจ่าย  </t>
  </si>
  <si>
    <t>เงินรับ</t>
  </si>
  <si>
    <t>เงินจ่าย</t>
  </si>
  <si>
    <t>เงินลูกหนี้ - เงินเจ้าหนี้</t>
  </si>
  <si>
    <t>-</t>
  </si>
  <si>
    <t xml:space="preserve">รายจ่ายตามงบประมาณ </t>
  </si>
  <si>
    <t>เงินฝากธนาคาร ธกส. (ออมทรัพย์) 112-2-62645-1</t>
  </si>
  <si>
    <t>ลูกหนี้เงินยืม - เงินงบประมาณ</t>
  </si>
  <si>
    <t>เงินฝากธนาคาร กรุงไทย -ระเหว  (ออมทรัพย์)3350107230</t>
  </si>
  <si>
    <t>ลูกหนี้เงินยืม - เงินสะสม</t>
  </si>
  <si>
    <t>เงินฝากธนาคาร ธกส.เศรษฐกิจชุมชน (ออมทรัพย์)1128057727</t>
  </si>
  <si>
    <t>เงินรับฝาก - ภาษีหักหน้าฎีกา</t>
  </si>
  <si>
    <t>เงินฝากธนาคาร ธกส. สปสช. (ออมทรัพย์)020036067241</t>
  </si>
  <si>
    <t>เงินรับฝาก - ค่ากระแสไฟฟ้าสถานีสูบน้ำด้วยไฟฟ้า (ส่วนของเกษตร)</t>
  </si>
  <si>
    <t>เงินฝากธนาคาร ออมสิน (ออมทรัพย์)020058473768</t>
  </si>
  <si>
    <t>เงินฝากธนาคาร กรุงไทย -จัตุรัส (ออมทรัพย์)9809705581</t>
  </si>
  <si>
    <t>เงินฝากธนาคาร กรุงไทย ชัยภูมิ(กระแสรายวัน)3076061852</t>
  </si>
  <si>
    <t>เงินรายรับตามงบประมาณ</t>
  </si>
  <si>
    <t>เงืนรับฝาก -หลักประกันสัญญา</t>
  </si>
  <si>
    <t xml:space="preserve"> ณ วันที่   30  เมษายน   2560</t>
  </si>
  <si>
    <t xml:space="preserve">      -อุดหนุนทั่วไป-เบี้ยยังชีพผู้สูงอายุ 11,745,900</t>
  </si>
  <si>
    <t xml:space="preserve">      -อุดหนุนทั่วไป-เบี้ยยังชีพผู้พิการ 3,751,200</t>
  </si>
  <si>
    <t xml:space="preserve">      -อุดหนุนทั่วไป-เบี้ยยังชีพผู้ป่วยเอดส์ 67,500</t>
  </si>
  <si>
    <t xml:space="preserve">      -อุดหนุนทั่วไป-เงินเดือนครู ค่าตอบแทน ผช.ครู  1,510,410</t>
  </si>
  <si>
    <t xml:space="preserve">      -อุดหนุนทั่วไป- อาหารเสริม (นม) ศูนย์เด็กเล็ก  277,370</t>
  </si>
  <si>
    <t xml:space="preserve">      -อุดหนุนทั่วไป- อาหารกลางวัน ศูนย์เด็กเล็ก 714,100</t>
  </si>
  <si>
    <t xml:space="preserve">      -อุดหนุนทั่วไป- อาหารเสริม (นม) โรงเรียน 1,171,275</t>
  </si>
  <si>
    <t xml:space="preserve">      -อุดหนุนทั่วไป- อาหารกลางวัน โรงเรียน 2,445,000</t>
  </si>
  <si>
    <t>ณ วันที่   30  เมษายน  2560</t>
  </si>
  <si>
    <t>ปีงบประมาณ 2560     ประจำเดือน เมษายน  2560</t>
  </si>
  <si>
    <t xml:space="preserve"> ตั้งแต่วันที่  1  เมษายน   2560 ถึงวันที่  30  เมษายน   2560</t>
  </si>
  <si>
    <t>เงินคงเหลือเมื่อวันที่   1   เมษายน  2560</t>
  </si>
  <si>
    <t>เงินอุดหนุนเฉพาะ - ค่าจ้างลูกจ้างประจำสถานีสูบน้ำด้วยไฟฟ้า</t>
  </si>
  <si>
    <t>จ่ายขาดเงินสะสม</t>
  </si>
  <si>
    <t>เงินคงเหลือเมื่อวันที่  30  เมษายน 2560</t>
  </si>
  <si>
    <t>ลูกหนี้เงินยืม -เงินสะสม</t>
  </si>
  <si>
    <t>เงินรับฝาก - ค่ารักษาพยาบาล (สปสช.)</t>
  </si>
  <si>
    <t>เงินรับฝาก - ดอกเบี้ยโครงการเศรษฐกิจชุมชน ตำบลละหาน</t>
  </si>
  <si>
    <t>ข้อมูล ณ วันที่ 30/4/2560</t>
  </si>
  <si>
    <t>ณ วันที่ 30 เมษายน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</si>
</sst>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5"/>
      <name val="TH SarabunPSK"/>
      <family val="2"/>
    </font>
    <font>
      <sz val="8"/>
      <color indexed="8"/>
      <name val="Microsoft Sans Serif"/>
      <family val="0"/>
    </font>
    <font>
      <sz val="11"/>
      <name val="Tahoma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3"/>
      <name val="TH Krub"/>
      <family val="0"/>
    </font>
    <font>
      <sz val="13"/>
      <name val="Cordia New"/>
      <family val="2"/>
    </font>
    <font>
      <b/>
      <sz val="13"/>
      <name val="TH Krub"/>
      <family val="0"/>
    </font>
    <font>
      <sz val="13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sz val="13"/>
      <color rgb="FFFF0000"/>
      <name val="TH SarabunPSK"/>
      <family val="2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2"/>
      <color rgb="FF0000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43" fontId="6" fillId="0" borderId="10" xfId="39" applyNumberFormat="1" applyFont="1" applyFill="1" applyBorder="1" applyAlignment="1">
      <alignment horizontal="center"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43" fontId="6" fillId="0" borderId="12" xfId="39" applyNumberFormat="1" applyFont="1" applyFill="1" applyBorder="1" applyAlignment="1">
      <alignment horizontal="center"/>
    </xf>
    <xf numFmtId="0" fontId="9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43" fontId="4" fillId="0" borderId="11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4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4" fontId="6" fillId="0" borderId="15" xfId="46" applyNumberFormat="1" applyFont="1" applyFill="1" applyBorder="1" applyAlignment="1">
      <alignment horizontal="right"/>
      <protection/>
    </xf>
    <xf numFmtId="0" fontId="9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43" fontId="6" fillId="0" borderId="11" xfId="39" applyNumberFormat="1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43" fontId="4" fillId="0" borderId="14" xfId="39" applyNumberFormat="1" applyFont="1" applyFill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43" fontId="4" fillId="0" borderId="11" xfId="39" applyNumberFormat="1" applyFont="1" applyFill="1" applyBorder="1" applyAlignment="1">
      <alignment horizontal="center"/>
    </xf>
    <xf numFmtId="43" fontId="6" fillId="0" borderId="17" xfId="39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4" fillId="0" borderId="17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3" fillId="0" borderId="11" xfId="47" applyFont="1" applyBorder="1" applyAlignment="1">
      <alignment horizontal="center"/>
      <protection/>
    </xf>
    <xf numFmtId="4" fontId="13" fillId="0" borderId="0" xfId="47" applyNumberFormat="1" applyFont="1" applyBorder="1">
      <alignment/>
      <protection/>
    </xf>
    <xf numFmtId="4" fontId="13" fillId="0" borderId="11" xfId="47" applyNumberFormat="1" applyFont="1" applyBorder="1">
      <alignment/>
      <protection/>
    </xf>
    <xf numFmtId="0" fontId="16" fillId="0" borderId="0" xfId="47" applyFont="1">
      <alignment/>
      <protection/>
    </xf>
    <xf numFmtId="0" fontId="14" fillId="0" borderId="0" xfId="47" applyFont="1">
      <alignment/>
      <protection/>
    </xf>
    <xf numFmtId="0" fontId="14" fillId="0" borderId="10" xfId="47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0" fontId="13" fillId="0" borderId="10" xfId="47" applyFont="1" applyBorder="1">
      <alignment/>
      <protection/>
    </xf>
    <xf numFmtId="0" fontId="13" fillId="0" borderId="11" xfId="47" applyFont="1" applyBorder="1">
      <alignment/>
      <protection/>
    </xf>
    <xf numFmtId="43" fontId="17" fillId="0" borderId="11" xfId="37" applyFont="1" applyFill="1" applyBorder="1" applyAlignment="1">
      <alignment/>
    </xf>
    <xf numFmtId="4" fontId="13" fillId="0" borderId="11" xfId="47" applyNumberFormat="1" applyFont="1" applyFill="1" applyBorder="1">
      <alignment/>
      <protection/>
    </xf>
    <xf numFmtId="0" fontId="13" fillId="0" borderId="0" xfId="47" applyFont="1">
      <alignment/>
      <protection/>
    </xf>
    <xf numFmtId="49" fontId="13" fillId="0" borderId="11" xfId="47" applyNumberFormat="1" applyFont="1" applyBorder="1" applyAlignment="1">
      <alignment horizontal="center"/>
      <protection/>
    </xf>
    <xf numFmtId="43" fontId="13" fillId="0" borderId="11" xfId="37" applyFont="1" applyBorder="1" applyAlignment="1">
      <alignment/>
    </xf>
    <xf numFmtId="43" fontId="13" fillId="0" borderId="11" xfId="37" applyFont="1" applyBorder="1" applyAlignment="1">
      <alignment horizontal="center"/>
    </xf>
    <xf numFmtId="43" fontId="13" fillId="0" borderId="11" xfId="37" applyFont="1" applyFill="1" applyBorder="1" applyAlignment="1">
      <alignment/>
    </xf>
    <xf numFmtId="0" fontId="13" fillId="0" borderId="0" xfId="47" applyFont="1" applyFill="1">
      <alignment/>
      <protection/>
    </xf>
    <xf numFmtId="49" fontId="13" fillId="0" borderId="11" xfId="47" applyNumberFormat="1" applyFont="1" applyFill="1" applyBorder="1" applyAlignment="1">
      <alignment horizontal="center"/>
      <protection/>
    </xf>
    <xf numFmtId="4" fontId="14" fillId="0" borderId="18" xfId="47" applyNumberFormat="1" applyFont="1" applyBorder="1">
      <alignment/>
      <protection/>
    </xf>
    <xf numFmtId="4" fontId="14" fillId="0" borderId="0" xfId="47" applyNumberFormat="1" applyFont="1" applyFill="1" applyBorder="1">
      <alignment/>
      <protection/>
    </xf>
    <xf numFmtId="0" fontId="13" fillId="0" borderId="11" xfId="47" applyFont="1" applyFill="1" applyBorder="1" applyAlignment="1">
      <alignment horizontal="center"/>
      <protection/>
    </xf>
    <xf numFmtId="0" fontId="13" fillId="0" borderId="12" xfId="47" applyFont="1" applyBorder="1">
      <alignment/>
      <protection/>
    </xf>
    <xf numFmtId="0" fontId="13" fillId="0" borderId="0" xfId="47" applyFont="1" applyBorder="1">
      <alignment/>
      <protection/>
    </xf>
    <xf numFmtId="0" fontId="14" fillId="0" borderId="0" xfId="47" applyFont="1" applyFill="1" applyAlignment="1">
      <alignment horizontal="center"/>
      <protection/>
    </xf>
    <xf numFmtId="0" fontId="13" fillId="0" borderId="0" xfId="47" applyFont="1" applyFill="1" applyBorder="1">
      <alignment/>
      <protection/>
    </xf>
    <xf numFmtId="0" fontId="14" fillId="0" borderId="13" xfId="47" applyFont="1" applyBorder="1" applyAlignment="1">
      <alignment horizontal="center"/>
      <protection/>
    </xf>
    <xf numFmtId="0" fontId="14" fillId="0" borderId="14" xfId="47" applyFont="1" applyBorder="1" applyAlignment="1">
      <alignment horizontal="center"/>
      <protection/>
    </xf>
    <xf numFmtId="0" fontId="14" fillId="0" borderId="16" xfId="47" applyFont="1" applyBorder="1" applyAlignment="1">
      <alignment horizontal="center"/>
      <protection/>
    </xf>
    <xf numFmtId="0" fontId="14" fillId="0" borderId="19" xfId="47" applyFont="1" applyBorder="1" applyAlignment="1">
      <alignment horizontal="center"/>
      <protection/>
    </xf>
    <xf numFmtId="43" fontId="73" fillId="0" borderId="11" xfId="37" applyFont="1" applyBorder="1" applyAlignment="1">
      <alignment/>
    </xf>
    <xf numFmtId="0" fontId="13" fillId="0" borderId="0" xfId="47" applyFont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1" fillId="0" borderId="20" xfId="37" applyFont="1" applyBorder="1" applyAlignment="1">
      <alignment horizontal="center"/>
    </xf>
    <xf numFmtId="43" fontId="11" fillId="0" borderId="20" xfId="37" applyFont="1" applyBorder="1" applyAlignment="1">
      <alignment/>
    </xf>
    <xf numFmtId="43" fontId="11" fillId="0" borderId="14" xfId="37" applyFont="1" applyBorder="1" applyAlignment="1">
      <alignment horizontal="center"/>
    </xf>
    <xf numFmtId="43" fontId="11" fillId="0" borderId="14" xfId="37" applyFont="1" applyBorder="1" applyAlignment="1">
      <alignment/>
    </xf>
    <xf numFmtId="43" fontId="11" fillId="0" borderId="19" xfId="37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0" fontId="16" fillId="0" borderId="0" xfId="47" applyFont="1" applyBorder="1">
      <alignment/>
      <protection/>
    </xf>
    <xf numFmtId="0" fontId="14" fillId="0" borderId="22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8" fillId="0" borderId="0" xfId="47" applyFont="1" applyBorder="1">
      <alignment/>
      <protection/>
    </xf>
    <xf numFmtId="0" fontId="16" fillId="0" borderId="0" xfId="47" applyFont="1" applyFill="1" applyBorder="1">
      <alignment/>
      <protection/>
    </xf>
    <xf numFmtId="43" fontId="13" fillId="0" borderId="14" xfId="37" applyFont="1" applyFill="1" applyBorder="1" applyAlignment="1">
      <alignment/>
    </xf>
    <xf numFmtId="4" fontId="13" fillId="0" borderId="14" xfId="47" applyNumberFormat="1" applyFont="1" applyBorder="1">
      <alignment/>
      <protection/>
    </xf>
    <xf numFmtId="43" fontId="13" fillId="0" borderId="14" xfId="37" applyFont="1" applyBorder="1" applyAlignment="1">
      <alignment/>
    </xf>
    <xf numFmtId="0" fontId="15" fillId="0" borderId="0" xfId="47" applyFont="1" applyBorder="1">
      <alignment/>
      <protection/>
    </xf>
    <xf numFmtId="43" fontId="13" fillId="0" borderId="23" xfId="37" applyFont="1" applyFill="1" applyBorder="1" applyAlignment="1">
      <alignment/>
    </xf>
    <xf numFmtId="4" fontId="19" fillId="0" borderId="11" xfId="47" applyNumberFormat="1" applyFont="1" applyFill="1" applyBorder="1">
      <alignment/>
      <protection/>
    </xf>
    <xf numFmtId="4" fontId="13" fillId="0" borderId="0" xfId="47" applyNumberFormat="1" applyFont="1" applyFill="1" applyBorder="1">
      <alignment/>
      <protection/>
    </xf>
    <xf numFmtId="43" fontId="13" fillId="0" borderId="0" xfId="37" applyFont="1" applyBorder="1" applyAlignment="1">
      <alignment/>
    </xf>
    <xf numFmtId="43" fontId="13" fillId="0" borderId="0" xfId="37" applyFont="1" applyFill="1" applyBorder="1" applyAlignment="1">
      <alignment/>
    </xf>
    <xf numFmtId="43" fontId="13" fillId="0" borderId="0" xfId="37" applyFont="1" applyFill="1" applyBorder="1" applyAlignment="1">
      <alignment/>
    </xf>
    <xf numFmtId="4" fontId="13" fillId="0" borderId="0" xfId="47" applyNumberFormat="1" applyFont="1" applyBorder="1" applyAlignment="1">
      <alignment horizontal="right"/>
      <protection/>
    </xf>
    <xf numFmtId="4" fontId="13" fillId="0" borderId="18" xfId="47" applyNumberFormat="1" applyFont="1" applyBorder="1">
      <alignment/>
      <protection/>
    </xf>
    <xf numFmtId="0" fontId="13" fillId="0" borderId="22" xfId="47" applyFont="1" applyBorder="1">
      <alignment/>
      <protection/>
    </xf>
    <xf numFmtId="43" fontId="13" fillId="0" borderId="11" xfId="47" applyNumberFormat="1" applyFont="1" applyBorder="1">
      <alignment/>
      <protection/>
    </xf>
    <xf numFmtId="4" fontId="13" fillId="0" borderId="24" xfId="47" applyNumberFormat="1" applyFont="1" applyFill="1" applyBorder="1">
      <alignment/>
      <protection/>
    </xf>
    <xf numFmtId="0" fontId="13" fillId="0" borderId="0" xfId="47" applyFont="1" applyFill="1" applyAlignment="1">
      <alignment horizontal="center"/>
      <protection/>
    </xf>
    <xf numFmtId="0" fontId="13" fillId="0" borderId="0" xfId="0" applyFont="1" applyAlignment="1">
      <alignment/>
    </xf>
    <xf numFmtId="4" fontId="6" fillId="0" borderId="0" xfId="46" applyNumberFormat="1" applyFont="1" applyFill="1" applyBorder="1">
      <alignment/>
      <protection/>
    </xf>
    <xf numFmtId="0" fontId="20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0" fontId="4" fillId="3" borderId="25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10" fillId="3" borderId="11" xfId="46" applyNumberFormat="1" applyFont="1" applyFill="1" applyBorder="1">
      <alignment/>
      <protection/>
    </xf>
    <xf numFmtId="4" fontId="10" fillId="3" borderId="11" xfId="46" applyNumberFormat="1" applyFont="1" applyFill="1" applyBorder="1">
      <alignment/>
      <protection/>
    </xf>
    <xf numFmtId="0" fontId="9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21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20" fillId="0" borderId="11" xfId="46" applyFont="1" applyFill="1" applyBorder="1" applyAlignment="1">
      <alignment horizontal="left"/>
      <protection/>
    </xf>
    <xf numFmtId="43" fontId="10" fillId="3" borderId="17" xfId="46" applyNumberFormat="1" applyFont="1" applyFill="1" applyBorder="1" applyAlignment="1">
      <alignment/>
      <protection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/>
    </xf>
    <xf numFmtId="43" fontId="11" fillId="0" borderId="19" xfId="37" applyFont="1" applyBorder="1" applyAlignment="1">
      <alignment/>
    </xf>
    <xf numFmtId="4" fontId="11" fillId="0" borderId="12" xfId="0" applyNumberFormat="1" applyFont="1" applyBorder="1" applyAlignment="1">
      <alignment/>
    </xf>
    <xf numFmtId="43" fontId="13" fillId="0" borderId="0" xfId="37" applyFont="1" applyBorder="1" applyAlignment="1">
      <alignment horizontal="center"/>
    </xf>
    <xf numFmtId="43" fontId="13" fillId="0" borderId="18" xfId="37" applyFont="1" applyBorder="1" applyAlignment="1">
      <alignment/>
    </xf>
    <xf numFmtId="43" fontId="13" fillId="0" borderId="22" xfId="37" applyFont="1" applyBorder="1" applyAlignment="1">
      <alignment horizontal="center"/>
    </xf>
    <xf numFmtId="43" fontId="13" fillId="0" borderId="22" xfId="37" applyFont="1" applyBorder="1" applyAlignment="1">
      <alignment/>
    </xf>
    <xf numFmtId="0" fontId="22" fillId="0" borderId="0" xfId="47" applyFont="1">
      <alignment/>
      <protection/>
    </xf>
    <xf numFmtId="0" fontId="14" fillId="0" borderId="0" xfId="47" applyFont="1" applyAlignment="1">
      <alignment horizontal="center"/>
      <protection/>
    </xf>
    <xf numFmtId="0" fontId="14" fillId="0" borderId="26" xfId="47" applyFont="1" applyBorder="1" applyAlignment="1">
      <alignment horizontal="center"/>
      <protection/>
    </xf>
    <xf numFmtId="0" fontId="14" fillId="0" borderId="20" xfId="47" applyFont="1" applyBorder="1" applyAlignment="1">
      <alignment horizontal="center"/>
      <protection/>
    </xf>
    <xf numFmtId="0" fontId="74" fillId="0" borderId="0" xfId="33" applyNumberFormat="1" applyFont="1" applyFill="1" applyBorder="1" applyAlignment="1">
      <alignment horizontal="left" vertical="top" wrapText="1" readingOrder="1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5" fillId="33" borderId="27" xfId="33" applyNumberFormat="1" applyFont="1" applyFill="1" applyBorder="1" applyAlignment="1">
      <alignment horizontal="center" vertical="center" wrapText="1" readingOrder="1"/>
      <protection/>
    </xf>
    <xf numFmtId="0" fontId="74" fillId="0" borderId="27" xfId="33" applyNumberFormat="1" applyFont="1" applyFill="1" applyBorder="1" applyAlignment="1">
      <alignment horizontal="center" vertical="center" wrapText="1" readingOrder="1"/>
      <protection/>
    </xf>
    <xf numFmtId="188" fontId="74" fillId="0" borderId="27" xfId="33" applyNumberFormat="1" applyFont="1" applyFill="1" applyBorder="1" applyAlignment="1">
      <alignment horizontal="right" vertical="center" wrapText="1" readingOrder="1"/>
      <protection/>
    </xf>
    <xf numFmtId="188" fontId="76" fillId="0" borderId="27" xfId="33" applyNumberFormat="1" applyFont="1" applyFill="1" applyBorder="1" applyAlignment="1">
      <alignment horizontal="right" vertical="center" wrapText="1" readingOrder="1"/>
      <protection/>
    </xf>
    <xf numFmtId="0" fontId="1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3" fontId="11" fillId="0" borderId="0" xfId="37" applyFont="1" applyBorder="1" applyAlignment="1">
      <alignment/>
    </xf>
    <xf numFmtId="43" fontId="16" fillId="0" borderId="0" xfId="37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4" fillId="0" borderId="2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20" xfId="0" applyFont="1" applyBorder="1" applyAlignment="1">
      <alignment/>
    </xf>
    <xf numFmtId="0" fontId="34" fillId="0" borderId="20" xfId="0" applyFont="1" applyBorder="1" applyAlignment="1">
      <alignment horizontal="center"/>
    </xf>
    <xf numFmtId="43" fontId="21" fillId="0" borderId="20" xfId="37" applyFont="1" applyBorder="1" applyAlignment="1">
      <alignment/>
    </xf>
    <xf numFmtId="43" fontId="15" fillId="0" borderId="0" xfId="37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14" xfId="37" applyFont="1" applyBorder="1" applyAlignment="1">
      <alignment horizontal="center"/>
    </xf>
    <xf numFmtId="0" fontId="21" fillId="0" borderId="13" xfId="0" applyFont="1" applyBorder="1" applyAlignment="1">
      <alignment/>
    </xf>
    <xf numFmtId="43" fontId="21" fillId="0" borderId="14" xfId="37" applyFont="1" applyBorder="1" applyAlignment="1">
      <alignment/>
    </xf>
    <xf numFmtId="43" fontId="21" fillId="0" borderId="0" xfId="37" applyFont="1" applyBorder="1" applyAlignment="1">
      <alignment/>
    </xf>
    <xf numFmtId="43" fontId="21" fillId="0" borderId="11" xfId="37" applyFont="1" applyBorder="1" applyAlignment="1">
      <alignment/>
    </xf>
    <xf numFmtId="4" fontId="21" fillId="0" borderId="14" xfId="0" applyNumberFormat="1" applyFont="1" applyFill="1" applyBorder="1" applyAlignment="1">
      <alignment/>
    </xf>
    <xf numFmtId="43" fontId="21" fillId="0" borderId="11" xfId="37" applyFont="1" applyFill="1" applyBorder="1" applyAlignment="1">
      <alignment horizontal="center"/>
    </xf>
    <xf numFmtId="43" fontId="77" fillId="0" borderId="0" xfId="37" applyFont="1" applyFill="1" applyAlignment="1">
      <alignment/>
    </xf>
    <xf numFmtId="43" fontId="21" fillId="0" borderId="11" xfId="37" applyFont="1" applyBorder="1" applyAlignment="1">
      <alignment horizontal="center"/>
    </xf>
    <xf numFmtId="43" fontId="21" fillId="0" borderId="12" xfId="37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43" fontId="35" fillId="0" borderId="0" xfId="0" applyNumberFormat="1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28" xfId="0" applyFont="1" applyBorder="1" applyAlignment="1">
      <alignment/>
    </xf>
    <xf numFmtId="43" fontId="21" fillId="0" borderId="12" xfId="37" applyFont="1" applyFill="1" applyBorder="1" applyAlignment="1">
      <alignment horizontal="center"/>
    </xf>
    <xf numFmtId="0" fontId="21" fillId="0" borderId="19" xfId="0" applyFont="1" applyBorder="1" applyAlignment="1">
      <alignment/>
    </xf>
    <xf numFmtId="43" fontId="21" fillId="0" borderId="19" xfId="37" applyFont="1" applyBorder="1" applyAlignment="1">
      <alignment/>
    </xf>
    <xf numFmtId="43" fontId="36" fillId="0" borderId="21" xfId="37" applyFont="1" applyBorder="1" applyAlignment="1">
      <alignment horizontal="center"/>
    </xf>
    <xf numFmtId="0" fontId="21" fillId="0" borderId="0" xfId="0" applyFont="1" applyAlignment="1">
      <alignment/>
    </xf>
    <xf numFmtId="43" fontId="36" fillId="0" borderId="21" xfId="37" applyFont="1" applyBorder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3" fontId="4" fillId="0" borderId="0" xfId="37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6" fillId="0" borderId="0" xfId="37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2" fillId="0" borderId="0" xfId="47" applyFont="1" applyBorder="1">
      <alignment/>
      <protection/>
    </xf>
    <xf numFmtId="0" fontId="74" fillId="0" borderId="27" xfId="33" applyNumberFormat="1" applyFont="1" applyFill="1" applyBorder="1" applyAlignment="1">
      <alignment vertical="center" wrapText="1" readingOrder="1"/>
      <protection/>
    </xf>
    <xf numFmtId="0" fontId="24" fillId="0" borderId="29" xfId="33" applyNumberFormat="1" applyFont="1" applyFill="1" applyBorder="1" applyAlignment="1">
      <alignment vertical="top" wrapText="1"/>
      <protection/>
    </xf>
    <xf numFmtId="188" fontId="74" fillId="0" borderId="27" xfId="33" applyNumberFormat="1" applyFont="1" applyFill="1" applyBorder="1" applyAlignment="1">
      <alignment horizontal="right" vertical="center" wrapText="1" readingOrder="1"/>
      <protection/>
    </xf>
    <xf numFmtId="0" fontId="24" fillId="0" borderId="30" xfId="33" applyNumberFormat="1" applyFont="1" applyFill="1" applyBorder="1" applyAlignment="1">
      <alignment vertical="top" wrapText="1"/>
      <protection/>
    </xf>
    <xf numFmtId="0" fontId="75" fillId="0" borderId="31" xfId="33" applyNumberFormat="1" applyFont="1" applyFill="1" applyBorder="1" applyAlignment="1">
      <alignment horizontal="right" vertical="center" wrapText="1" readingOrder="1"/>
      <protection/>
    </xf>
    <xf numFmtId="0" fontId="24" fillId="0" borderId="32" xfId="33" applyNumberFormat="1" applyFont="1" applyFill="1" applyBorder="1" applyAlignment="1">
      <alignment vertical="top" wrapText="1"/>
      <protection/>
    </xf>
    <xf numFmtId="0" fontId="24" fillId="0" borderId="33" xfId="33" applyNumberFormat="1" applyFont="1" applyFill="1" applyBorder="1" applyAlignment="1">
      <alignment vertical="top" wrapText="1"/>
      <protection/>
    </xf>
    <xf numFmtId="188" fontId="76" fillId="0" borderId="27" xfId="33" applyNumberFormat="1" applyFont="1" applyFill="1" applyBorder="1" applyAlignment="1">
      <alignment horizontal="right" vertical="center" wrapText="1" readingOrder="1"/>
      <protection/>
    </xf>
    <xf numFmtId="0" fontId="78" fillId="0" borderId="0" xfId="33" applyNumberFormat="1" applyFont="1" applyFill="1" applyBorder="1" applyAlignment="1">
      <alignment horizontal="center" vertical="top" wrapText="1" readingOrder="1"/>
      <protection/>
    </xf>
    <xf numFmtId="0" fontId="24" fillId="0" borderId="0" xfId="0" applyFont="1" applyFill="1" applyBorder="1" applyAlignment="1">
      <alignment/>
    </xf>
    <xf numFmtId="0" fontId="79" fillId="0" borderId="0" xfId="33" applyNumberFormat="1" applyFont="1" applyFill="1" applyBorder="1" applyAlignment="1">
      <alignment horizontal="center" vertical="top" wrapText="1" readingOrder="1"/>
      <protection/>
    </xf>
    <xf numFmtId="0" fontId="75" fillId="33" borderId="27" xfId="33" applyNumberFormat="1" applyFont="1" applyFill="1" applyBorder="1" applyAlignment="1">
      <alignment horizontal="center" vertical="center" wrapText="1" readingOrder="1"/>
      <protection/>
    </xf>
    <xf numFmtId="0" fontId="80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8" xfId="46" applyFont="1" applyFill="1" applyBorder="1" applyAlignment="1">
      <alignment horizontal="center"/>
      <protection/>
    </xf>
    <xf numFmtId="0" fontId="10" fillId="3" borderId="17" xfId="46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4" fillId="0" borderId="26" xfId="47" applyFont="1" applyBorder="1" applyAlignment="1">
      <alignment horizontal="center"/>
      <protection/>
    </xf>
    <xf numFmtId="0" fontId="14" fillId="0" borderId="34" xfId="47" applyFont="1" applyBorder="1" applyAlignment="1">
      <alignment horizontal="center"/>
      <protection/>
    </xf>
    <xf numFmtId="0" fontId="14" fillId="0" borderId="20" xfId="47" applyFont="1" applyBorder="1" applyAlignment="1">
      <alignment horizontal="center"/>
      <protection/>
    </xf>
    <xf numFmtId="0" fontId="14" fillId="0" borderId="26" xfId="4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0" xfId="47" applyFont="1" applyAlignment="1">
      <alignment horizontal="center"/>
      <protection/>
    </xf>
    <xf numFmtId="0" fontId="14" fillId="0" borderId="25" xfId="47" applyFont="1" applyBorder="1" applyAlignment="1">
      <alignment horizontal="center"/>
      <protection/>
    </xf>
    <xf numFmtId="0" fontId="14" fillId="0" borderId="35" xfId="47" applyFont="1" applyBorder="1" applyAlignment="1">
      <alignment horizontal="center"/>
      <protection/>
    </xf>
    <xf numFmtId="0" fontId="14" fillId="0" borderId="15" xfId="47" applyFont="1" applyBorder="1" applyAlignment="1">
      <alignment horizontal="center"/>
      <protection/>
    </xf>
    <xf numFmtId="0" fontId="14" fillId="0" borderId="10" xfId="47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11" fillId="0" borderId="12" xfId="37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ณ.2 ธ.ค."/>
    </sheetNames>
    <sheetDataSet>
      <sheetData sheetId="4">
        <row r="7">
          <cell r="F7">
            <v>14919.7</v>
          </cell>
        </row>
        <row r="8">
          <cell r="F8">
            <v>17903.64</v>
          </cell>
        </row>
        <row r="13">
          <cell r="F13">
            <v>0</v>
          </cell>
        </row>
        <row r="15">
          <cell r="F15">
            <v>0.5300000000006548</v>
          </cell>
        </row>
        <row r="16">
          <cell r="F16">
            <v>1761353.36</v>
          </cell>
        </row>
        <row r="17">
          <cell r="F17">
            <v>69651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95" zoomScaleSheetLayoutView="95" zoomScalePageLayoutView="0" workbookViewId="0" topLeftCell="A70">
      <selection activeCell="D24" sqref="D24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142" customFormat="1" ht="14.25">
      <c r="A1" s="141" t="s">
        <v>315</v>
      </c>
      <c r="B1" s="143"/>
      <c r="C1" s="143"/>
      <c r="D1" s="143"/>
      <c r="E1" s="143"/>
      <c r="F1" s="143"/>
      <c r="G1" s="143"/>
    </row>
    <row r="2" spans="1:7" s="142" customFormat="1" ht="1.5" customHeight="1">
      <c r="A2" s="143"/>
      <c r="B2" s="143"/>
      <c r="C2" s="143"/>
      <c r="D2" s="143"/>
      <c r="E2" s="143"/>
      <c r="F2" s="143"/>
      <c r="G2" s="143"/>
    </row>
    <row r="3" spans="1:7" s="142" customFormat="1" ht="17.25" customHeight="1">
      <c r="A3" s="218" t="s">
        <v>9</v>
      </c>
      <c r="B3" s="215"/>
      <c r="C3" s="215"/>
      <c r="D3" s="215"/>
      <c r="E3" s="215"/>
      <c r="F3" s="215"/>
      <c r="G3" s="143"/>
    </row>
    <row r="4" spans="1:7" s="142" customFormat="1" ht="0.75" customHeight="1">
      <c r="A4" s="143"/>
      <c r="B4" s="143"/>
      <c r="C4" s="143"/>
      <c r="D4" s="143"/>
      <c r="E4" s="143"/>
      <c r="F4" s="143"/>
      <c r="G4" s="143"/>
    </row>
    <row r="5" spans="1:7" s="142" customFormat="1" ht="17.25" customHeight="1">
      <c r="A5" s="214" t="s">
        <v>175</v>
      </c>
      <c r="B5" s="215"/>
      <c r="C5" s="215"/>
      <c r="D5" s="215"/>
      <c r="E5" s="215"/>
      <c r="F5" s="215"/>
      <c r="G5" s="143"/>
    </row>
    <row r="6" spans="1:7" s="142" customFormat="1" ht="0" customHeight="1" hidden="1">
      <c r="A6" s="143"/>
      <c r="B6" s="143"/>
      <c r="C6" s="143"/>
      <c r="D6" s="143"/>
      <c r="E6" s="143"/>
      <c r="F6" s="143"/>
      <c r="G6" s="143"/>
    </row>
    <row r="7" spans="1:7" s="142" customFormat="1" ht="17.25" customHeight="1">
      <c r="A7" s="214" t="s">
        <v>176</v>
      </c>
      <c r="B7" s="215"/>
      <c r="C7" s="215"/>
      <c r="D7" s="215"/>
      <c r="E7" s="215"/>
      <c r="F7" s="215"/>
      <c r="G7" s="143"/>
    </row>
    <row r="8" spans="1:7" s="142" customFormat="1" ht="1.5" customHeight="1">
      <c r="A8" s="143"/>
      <c r="B8" s="143"/>
      <c r="C8" s="143"/>
      <c r="D8" s="143"/>
      <c r="E8" s="143"/>
      <c r="F8" s="143"/>
      <c r="G8" s="143"/>
    </row>
    <row r="9" spans="1:7" s="142" customFormat="1" ht="18" customHeight="1">
      <c r="A9" s="216" t="s">
        <v>316</v>
      </c>
      <c r="B9" s="215"/>
      <c r="C9" s="215"/>
      <c r="D9" s="215"/>
      <c r="E9" s="215"/>
      <c r="F9" s="215"/>
      <c r="G9" s="143"/>
    </row>
    <row r="10" spans="1:7" s="142" customFormat="1" ht="6" customHeight="1">
      <c r="A10" s="143"/>
      <c r="B10" s="143"/>
      <c r="C10" s="143"/>
      <c r="D10" s="143"/>
      <c r="E10" s="143"/>
      <c r="F10" s="143"/>
      <c r="G10" s="143"/>
    </row>
    <row r="11" spans="1:7" s="142" customFormat="1" ht="0.75" customHeight="1">
      <c r="A11" s="143"/>
      <c r="B11" s="143"/>
      <c r="C11" s="143"/>
      <c r="D11" s="143"/>
      <c r="E11" s="143"/>
      <c r="F11" s="143"/>
      <c r="G11" s="143"/>
    </row>
    <row r="12" spans="1:7" s="142" customFormat="1" ht="14.25">
      <c r="A12" s="217" t="s">
        <v>0</v>
      </c>
      <c r="B12" s="207"/>
      <c r="C12" s="144" t="s">
        <v>47</v>
      </c>
      <c r="D12" s="144" t="s">
        <v>1</v>
      </c>
      <c r="E12" s="217" t="s">
        <v>2</v>
      </c>
      <c r="F12" s="209"/>
      <c r="G12" s="207"/>
    </row>
    <row r="13" spans="1:7" s="142" customFormat="1" ht="14.25">
      <c r="A13" s="206" t="s">
        <v>177</v>
      </c>
      <c r="B13" s="207"/>
      <c r="C13" s="145" t="s">
        <v>178</v>
      </c>
      <c r="D13" s="146">
        <v>232.14</v>
      </c>
      <c r="E13" s="208">
        <v>0</v>
      </c>
      <c r="F13" s="209"/>
      <c r="G13" s="207"/>
    </row>
    <row r="14" spans="1:7" s="142" customFormat="1" ht="14.25">
      <c r="A14" s="206" t="s">
        <v>179</v>
      </c>
      <c r="B14" s="207"/>
      <c r="C14" s="145" t="s">
        <v>178</v>
      </c>
      <c r="D14" s="146">
        <v>11290863.55</v>
      </c>
      <c r="E14" s="208">
        <v>0</v>
      </c>
      <c r="F14" s="209"/>
      <c r="G14" s="207"/>
    </row>
    <row r="15" spans="1:7" s="142" customFormat="1" ht="14.25">
      <c r="A15" s="206" t="s">
        <v>180</v>
      </c>
      <c r="B15" s="207"/>
      <c r="C15" s="145" t="s">
        <v>178</v>
      </c>
      <c r="D15" s="146">
        <v>39324132.39</v>
      </c>
      <c r="E15" s="208">
        <v>0</v>
      </c>
      <c r="F15" s="209"/>
      <c r="G15" s="207"/>
    </row>
    <row r="16" spans="1:7" s="142" customFormat="1" ht="14.25">
      <c r="A16" s="206" t="s">
        <v>181</v>
      </c>
      <c r="B16" s="207"/>
      <c r="C16" s="145" t="s">
        <v>178</v>
      </c>
      <c r="D16" s="146">
        <v>18477.71</v>
      </c>
      <c r="E16" s="208">
        <v>0</v>
      </c>
      <c r="F16" s="209"/>
      <c r="G16" s="207"/>
    </row>
    <row r="17" spans="1:7" s="142" customFormat="1" ht="14.25">
      <c r="A17" s="206" t="s">
        <v>182</v>
      </c>
      <c r="B17" s="207"/>
      <c r="C17" s="145" t="s">
        <v>178</v>
      </c>
      <c r="D17" s="146">
        <v>16370489.47</v>
      </c>
      <c r="E17" s="208">
        <v>0</v>
      </c>
      <c r="F17" s="209"/>
      <c r="G17" s="207"/>
    </row>
    <row r="18" spans="1:7" s="142" customFormat="1" ht="14.25">
      <c r="A18" s="206" t="s">
        <v>183</v>
      </c>
      <c r="B18" s="207"/>
      <c r="C18" s="145" t="s">
        <v>178</v>
      </c>
      <c r="D18" s="146">
        <v>6354967.81</v>
      </c>
      <c r="E18" s="208">
        <v>0</v>
      </c>
      <c r="F18" s="209"/>
      <c r="G18" s="207"/>
    </row>
    <row r="19" spans="1:7" s="142" customFormat="1" ht="14.25">
      <c r="A19" s="206" t="s">
        <v>184</v>
      </c>
      <c r="B19" s="207"/>
      <c r="C19" s="145" t="s">
        <v>185</v>
      </c>
      <c r="D19" s="146">
        <v>1483834.31</v>
      </c>
      <c r="E19" s="208">
        <v>0</v>
      </c>
      <c r="F19" s="209"/>
      <c r="G19" s="207"/>
    </row>
    <row r="20" spans="1:7" s="142" customFormat="1" ht="14.25">
      <c r="A20" s="206" t="s">
        <v>145</v>
      </c>
      <c r="B20" s="207"/>
      <c r="C20" s="145" t="s">
        <v>186</v>
      </c>
      <c r="D20" s="146">
        <v>7000</v>
      </c>
      <c r="E20" s="208">
        <v>0</v>
      </c>
      <c r="F20" s="209"/>
      <c r="G20" s="207"/>
    </row>
    <row r="21" spans="1:7" s="142" customFormat="1" ht="14.25">
      <c r="A21" s="206" t="s">
        <v>187</v>
      </c>
      <c r="B21" s="207"/>
      <c r="C21" s="145" t="s">
        <v>188</v>
      </c>
      <c r="D21" s="146">
        <v>483510</v>
      </c>
      <c r="E21" s="208">
        <v>0</v>
      </c>
      <c r="F21" s="209"/>
      <c r="G21" s="207"/>
    </row>
    <row r="22" spans="1:7" s="142" customFormat="1" ht="14.25">
      <c r="A22" s="206" t="s">
        <v>91</v>
      </c>
      <c r="B22" s="207"/>
      <c r="C22" s="145" t="s">
        <v>189</v>
      </c>
      <c r="D22" s="146">
        <v>291.39</v>
      </c>
      <c r="E22" s="208">
        <v>0</v>
      </c>
      <c r="F22" s="209"/>
      <c r="G22" s="207"/>
    </row>
    <row r="23" spans="1:7" s="142" customFormat="1" ht="14.25">
      <c r="A23" s="206" t="s">
        <v>190</v>
      </c>
      <c r="B23" s="207"/>
      <c r="C23" s="145" t="s">
        <v>191</v>
      </c>
      <c r="D23" s="146">
        <v>1743000</v>
      </c>
      <c r="E23" s="208">
        <v>0</v>
      </c>
      <c r="F23" s="209"/>
      <c r="G23" s="207"/>
    </row>
    <row r="24" spans="1:7" s="142" customFormat="1" ht="14.25">
      <c r="A24" s="206" t="s">
        <v>144</v>
      </c>
      <c r="B24" s="207"/>
      <c r="C24" s="145" t="s">
        <v>192</v>
      </c>
      <c r="D24" s="146">
        <v>56400</v>
      </c>
      <c r="E24" s="208">
        <v>0</v>
      </c>
      <c r="F24" s="209"/>
      <c r="G24" s="207"/>
    </row>
    <row r="25" spans="1:7" s="142" customFormat="1" ht="14.25">
      <c r="A25" s="206" t="s">
        <v>150</v>
      </c>
      <c r="B25" s="207"/>
      <c r="C25" s="145" t="s">
        <v>193</v>
      </c>
      <c r="D25" s="146">
        <v>0</v>
      </c>
      <c r="E25" s="208">
        <v>1064487.75</v>
      </c>
      <c r="F25" s="209"/>
      <c r="G25" s="207"/>
    </row>
    <row r="26" spans="1:7" s="142" customFormat="1" ht="14.25">
      <c r="A26" s="206" t="s">
        <v>194</v>
      </c>
      <c r="B26" s="207"/>
      <c r="C26" s="145" t="s">
        <v>195</v>
      </c>
      <c r="D26" s="146">
        <v>0</v>
      </c>
      <c r="E26" s="208">
        <v>10989.1</v>
      </c>
      <c r="F26" s="209"/>
      <c r="G26" s="207"/>
    </row>
    <row r="27" spans="1:7" s="142" customFormat="1" ht="14.25">
      <c r="A27" s="206" t="s">
        <v>196</v>
      </c>
      <c r="B27" s="207"/>
      <c r="C27" s="145" t="s">
        <v>197</v>
      </c>
      <c r="D27" s="146">
        <v>0</v>
      </c>
      <c r="E27" s="208">
        <v>195010</v>
      </c>
      <c r="F27" s="209"/>
      <c r="G27" s="207"/>
    </row>
    <row r="28" spans="1:7" s="142" customFormat="1" ht="14.25">
      <c r="A28" s="206" t="s">
        <v>198</v>
      </c>
      <c r="B28" s="207"/>
      <c r="C28" s="145" t="s">
        <v>199</v>
      </c>
      <c r="D28" s="146">
        <v>0</v>
      </c>
      <c r="E28" s="208">
        <v>12975</v>
      </c>
      <c r="F28" s="209"/>
      <c r="G28" s="207"/>
    </row>
    <row r="29" spans="1:7" s="142" customFormat="1" ht="14.25">
      <c r="A29" s="206" t="s">
        <v>200</v>
      </c>
      <c r="B29" s="207"/>
      <c r="C29" s="145" t="s">
        <v>201</v>
      </c>
      <c r="D29" s="146">
        <v>0</v>
      </c>
      <c r="E29" s="208">
        <v>17406</v>
      </c>
      <c r="F29" s="209"/>
      <c r="G29" s="207"/>
    </row>
    <row r="30" spans="1:7" s="142" customFormat="1" ht="14.25">
      <c r="A30" s="206" t="s">
        <v>202</v>
      </c>
      <c r="B30" s="207"/>
      <c r="C30" s="145" t="s">
        <v>203</v>
      </c>
      <c r="D30" s="146">
        <v>0</v>
      </c>
      <c r="E30" s="208">
        <v>1761477.71</v>
      </c>
      <c r="F30" s="209"/>
      <c r="G30" s="207"/>
    </row>
    <row r="31" spans="1:7" s="142" customFormat="1" ht="14.25" customHeight="1">
      <c r="A31" s="206" t="s">
        <v>204</v>
      </c>
      <c r="B31" s="207"/>
      <c r="C31" s="145" t="s">
        <v>205</v>
      </c>
      <c r="D31" s="146">
        <v>0</v>
      </c>
      <c r="E31" s="208">
        <v>3.97</v>
      </c>
      <c r="F31" s="209"/>
      <c r="G31" s="207"/>
    </row>
    <row r="32" spans="1:7" s="142" customFormat="1" ht="14.25" customHeight="1">
      <c r="A32" s="206" t="s">
        <v>206</v>
      </c>
      <c r="B32" s="207"/>
      <c r="C32" s="145" t="s">
        <v>205</v>
      </c>
      <c r="D32" s="146">
        <v>0</v>
      </c>
      <c r="E32" s="208">
        <v>0.53</v>
      </c>
      <c r="F32" s="209"/>
      <c r="G32" s="207"/>
    </row>
    <row r="33" spans="1:7" s="142" customFormat="1" ht="14.25">
      <c r="A33" s="206" t="s">
        <v>207</v>
      </c>
      <c r="B33" s="207"/>
      <c r="C33" s="145" t="s">
        <v>205</v>
      </c>
      <c r="D33" s="146">
        <v>0</v>
      </c>
      <c r="E33" s="208">
        <v>508897.7</v>
      </c>
      <c r="F33" s="209"/>
      <c r="G33" s="207"/>
    </row>
    <row r="34" spans="1:7" s="142" customFormat="1" ht="14.25">
      <c r="A34" s="206" t="s">
        <v>208</v>
      </c>
      <c r="B34" s="207"/>
      <c r="C34" s="145" t="s">
        <v>205</v>
      </c>
      <c r="D34" s="146">
        <v>0</v>
      </c>
      <c r="E34" s="208">
        <v>52245</v>
      </c>
      <c r="F34" s="209"/>
      <c r="G34" s="207"/>
    </row>
    <row r="35" spans="1:7" s="142" customFormat="1" ht="14.25">
      <c r="A35" s="206" t="s">
        <v>209</v>
      </c>
      <c r="B35" s="207"/>
      <c r="C35" s="145" t="s">
        <v>205</v>
      </c>
      <c r="D35" s="146">
        <v>0</v>
      </c>
      <c r="E35" s="208">
        <v>32823.34</v>
      </c>
      <c r="F35" s="209"/>
      <c r="G35" s="207"/>
    </row>
    <row r="36" spans="1:7" s="142" customFormat="1" ht="14.25" customHeight="1">
      <c r="A36" s="206" t="s">
        <v>210</v>
      </c>
      <c r="B36" s="207"/>
      <c r="C36" s="145" t="s">
        <v>205</v>
      </c>
      <c r="D36" s="146">
        <v>0</v>
      </c>
      <c r="E36" s="208">
        <v>232.14</v>
      </c>
      <c r="F36" s="209"/>
      <c r="G36" s="207"/>
    </row>
    <row r="37" spans="1:7" s="142" customFormat="1" ht="14.25">
      <c r="A37" s="206" t="s">
        <v>211</v>
      </c>
      <c r="B37" s="207"/>
      <c r="C37" s="145" t="s">
        <v>212</v>
      </c>
      <c r="D37" s="146">
        <v>0</v>
      </c>
      <c r="E37" s="208">
        <v>56400</v>
      </c>
      <c r="F37" s="209"/>
      <c r="G37" s="207"/>
    </row>
    <row r="38" spans="1:7" s="142" customFormat="1" ht="14.25">
      <c r="A38" s="206" t="s">
        <v>6</v>
      </c>
      <c r="B38" s="207"/>
      <c r="C38" s="145" t="s">
        <v>213</v>
      </c>
      <c r="D38" s="146">
        <v>0</v>
      </c>
      <c r="E38" s="208">
        <v>29528393.26</v>
      </c>
      <c r="F38" s="209"/>
      <c r="G38" s="207"/>
    </row>
    <row r="39" spans="1:7" s="142" customFormat="1" ht="14.25">
      <c r="A39" s="206" t="s">
        <v>214</v>
      </c>
      <c r="B39" s="207"/>
      <c r="C39" s="145" t="s">
        <v>215</v>
      </c>
      <c r="D39" s="146">
        <v>0</v>
      </c>
      <c r="E39" s="208">
        <v>25705038.26</v>
      </c>
      <c r="F39" s="209"/>
      <c r="G39" s="207"/>
    </row>
    <row r="40" spans="1:7" s="142" customFormat="1" ht="14.25">
      <c r="A40" s="206" t="s">
        <v>216</v>
      </c>
      <c r="B40" s="207"/>
      <c r="C40" s="145" t="s">
        <v>217</v>
      </c>
      <c r="D40" s="146">
        <v>0</v>
      </c>
      <c r="E40" s="208">
        <v>576697.58</v>
      </c>
      <c r="F40" s="209"/>
      <c r="G40" s="207"/>
    </row>
    <row r="41" spans="1:7" s="142" customFormat="1" ht="14.25">
      <c r="A41" s="206" t="s">
        <v>218</v>
      </c>
      <c r="B41" s="207"/>
      <c r="C41" s="145" t="s">
        <v>219</v>
      </c>
      <c r="D41" s="146">
        <v>0</v>
      </c>
      <c r="E41" s="208">
        <v>132663</v>
      </c>
      <c r="F41" s="209"/>
      <c r="G41" s="207"/>
    </row>
    <row r="42" spans="1:7" s="142" customFormat="1" ht="14.25">
      <c r="A42" s="206" t="s">
        <v>220</v>
      </c>
      <c r="B42" s="207"/>
      <c r="C42" s="145" t="s">
        <v>221</v>
      </c>
      <c r="D42" s="146">
        <v>0</v>
      </c>
      <c r="E42" s="208">
        <v>163329</v>
      </c>
      <c r="F42" s="209"/>
      <c r="G42" s="207"/>
    </row>
    <row r="43" spans="1:7" s="142" customFormat="1" ht="14.25">
      <c r="A43" s="206" t="s">
        <v>222</v>
      </c>
      <c r="B43" s="207"/>
      <c r="C43" s="145" t="s">
        <v>223</v>
      </c>
      <c r="D43" s="146">
        <v>0</v>
      </c>
      <c r="E43" s="208">
        <v>820</v>
      </c>
      <c r="F43" s="209"/>
      <c r="G43" s="207"/>
    </row>
    <row r="44" spans="1:7" s="142" customFormat="1" ht="14.25">
      <c r="A44" s="206" t="s">
        <v>224</v>
      </c>
      <c r="B44" s="207"/>
      <c r="C44" s="145" t="s">
        <v>225</v>
      </c>
      <c r="D44" s="146">
        <v>0</v>
      </c>
      <c r="E44" s="208">
        <v>257860</v>
      </c>
      <c r="F44" s="209"/>
      <c r="G44" s="207"/>
    </row>
    <row r="45" spans="1:7" s="142" customFormat="1" ht="14.25">
      <c r="A45" s="206" t="s">
        <v>226</v>
      </c>
      <c r="B45" s="207"/>
      <c r="C45" s="145" t="s">
        <v>227</v>
      </c>
      <c r="D45" s="146">
        <v>0</v>
      </c>
      <c r="E45" s="208">
        <v>14692</v>
      </c>
      <c r="F45" s="209"/>
      <c r="G45" s="207"/>
    </row>
    <row r="46" spans="1:7" s="142" customFormat="1" ht="14.25">
      <c r="A46" s="206" t="s">
        <v>228</v>
      </c>
      <c r="B46" s="207"/>
      <c r="C46" s="145" t="s">
        <v>229</v>
      </c>
      <c r="D46" s="146">
        <v>0</v>
      </c>
      <c r="E46" s="208">
        <v>3300</v>
      </c>
      <c r="F46" s="209"/>
      <c r="G46" s="207"/>
    </row>
    <row r="47" spans="1:7" s="142" customFormat="1" ht="14.25">
      <c r="A47" s="206" t="s">
        <v>230</v>
      </c>
      <c r="B47" s="207"/>
      <c r="C47" s="145" t="s">
        <v>231</v>
      </c>
      <c r="D47" s="146">
        <v>0</v>
      </c>
      <c r="E47" s="208">
        <v>1554</v>
      </c>
      <c r="F47" s="209"/>
      <c r="G47" s="207"/>
    </row>
    <row r="48" spans="1:7" s="142" customFormat="1" ht="14.25" customHeight="1">
      <c r="A48" s="206" t="s">
        <v>232</v>
      </c>
      <c r="B48" s="207"/>
      <c r="C48" s="145" t="s">
        <v>233</v>
      </c>
      <c r="D48" s="146">
        <v>0</v>
      </c>
      <c r="E48" s="208">
        <v>56200</v>
      </c>
      <c r="F48" s="209"/>
      <c r="G48" s="207"/>
    </row>
    <row r="49" spans="1:7" s="142" customFormat="1" ht="14.25">
      <c r="A49" s="206" t="s">
        <v>234</v>
      </c>
      <c r="B49" s="207"/>
      <c r="C49" s="145" t="s">
        <v>235</v>
      </c>
      <c r="D49" s="146">
        <v>0</v>
      </c>
      <c r="E49" s="208">
        <v>283599</v>
      </c>
      <c r="F49" s="209"/>
      <c r="G49" s="207"/>
    </row>
    <row r="50" spans="1:7" s="142" customFormat="1" ht="14.25">
      <c r="A50" s="206" t="s">
        <v>236</v>
      </c>
      <c r="B50" s="207"/>
      <c r="C50" s="145" t="s">
        <v>237</v>
      </c>
      <c r="D50" s="146">
        <v>0</v>
      </c>
      <c r="E50" s="208">
        <v>178995.32</v>
      </c>
      <c r="F50" s="209"/>
      <c r="G50" s="207"/>
    </row>
    <row r="51" spans="1:7" s="142" customFormat="1" ht="14.25">
      <c r="A51" s="206" t="s">
        <v>238</v>
      </c>
      <c r="B51" s="207"/>
      <c r="C51" s="145" t="s">
        <v>239</v>
      </c>
      <c r="D51" s="146">
        <v>0</v>
      </c>
      <c r="E51" s="208">
        <v>5039</v>
      </c>
      <c r="F51" s="209"/>
      <c r="G51" s="207"/>
    </row>
    <row r="52" spans="1:7" s="142" customFormat="1" ht="14.25">
      <c r="A52" s="206" t="s">
        <v>240</v>
      </c>
      <c r="B52" s="207"/>
      <c r="C52" s="145" t="s">
        <v>241</v>
      </c>
      <c r="D52" s="146">
        <v>0</v>
      </c>
      <c r="E52" s="208">
        <v>10000</v>
      </c>
      <c r="F52" s="209"/>
      <c r="G52" s="207"/>
    </row>
    <row r="53" spans="1:7" s="142" customFormat="1" ht="14.25">
      <c r="A53" s="206" t="s">
        <v>242</v>
      </c>
      <c r="B53" s="207"/>
      <c r="C53" s="145" t="s">
        <v>243</v>
      </c>
      <c r="D53" s="146">
        <v>0</v>
      </c>
      <c r="E53" s="208">
        <v>18870</v>
      </c>
      <c r="F53" s="209"/>
      <c r="G53" s="207"/>
    </row>
    <row r="54" spans="1:7" s="142" customFormat="1" ht="14.25">
      <c r="A54" s="206" t="s">
        <v>244</v>
      </c>
      <c r="B54" s="207"/>
      <c r="C54" s="145" t="s">
        <v>245</v>
      </c>
      <c r="D54" s="146">
        <v>0</v>
      </c>
      <c r="E54" s="208">
        <v>55257.84</v>
      </c>
      <c r="F54" s="209"/>
      <c r="G54" s="207"/>
    </row>
    <row r="55" spans="1:7" s="142" customFormat="1" ht="14.25">
      <c r="A55" s="206" t="s">
        <v>246</v>
      </c>
      <c r="B55" s="207"/>
      <c r="C55" s="145" t="s">
        <v>247</v>
      </c>
      <c r="D55" s="146">
        <v>0</v>
      </c>
      <c r="E55" s="208">
        <v>4703990.92</v>
      </c>
      <c r="F55" s="209"/>
      <c r="G55" s="207"/>
    </row>
    <row r="56" spans="1:7" s="142" customFormat="1" ht="14.25">
      <c r="A56" s="206" t="s">
        <v>248</v>
      </c>
      <c r="B56" s="207"/>
      <c r="C56" s="145" t="s">
        <v>249</v>
      </c>
      <c r="D56" s="146">
        <v>0</v>
      </c>
      <c r="E56" s="208">
        <v>2921055.79</v>
      </c>
      <c r="F56" s="209"/>
      <c r="G56" s="207"/>
    </row>
    <row r="57" spans="1:7" s="142" customFormat="1" ht="14.25">
      <c r="A57" s="206" t="s">
        <v>250</v>
      </c>
      <c r="B57" s="207"/>
      <c r="C57" s="145" t="s">
        <v>251</v>
      </c>
      <c r="D57" s="146">
        <v>0</v>
      </c>
      <c r="E57" s="208">
        <v>49418.83</v>
      </c>
      <c r="F57" s="209"/>
      <c r="G57" s="207"/>
    </row>
    <row r="58" spans="1:7" s="142" customFormat="1" ht="14.25">
      <c r="A58" s="206" t="s">
        <v>252</v>
      </c>
      <c r="B58" s="207"/>
      <c r="C58" s="145" t="s">
        <v>253</v>
      </c>
      <c r="D58" s="146">
        <v>0</v>
      </c>
      <c r="E58" s="208">
        <v>1554504.46</v>
      </c>
      <c r="F58" s="209"/>
      <c r="G58" s="207"/>
    </row>
    <row r="59" spans="1:7" s="142" customFormat="1" ht="14.25">
      <c r="A59" s="206" t="s">
        <v>254</v>
      </c>
      <c r="B59" s="207"/>
      <c r="C59" s="145" t="s">
        <v>255</v>
      </c>
      <c r="D59" s="146">
        <v>0</v>
      </c>
      <c r="E59" s="208">
        <v>3684406.56</v>
      </c>
      <c r="F59" s="209"/>
      <c r="G59" s="207"/>
    </row>
    <row r="60" spans="1:7" s="142" customFormat="1" ht="14.25">
      <c r="A60" s="206" t="s">
        <v>256</v>
      </c>
      <c r="B60" s="207"/>
      <c r="C60" s="145" t="s">
        <v>257</v>
      </c>
      <c r="D60" s="146">
        <v>0</v>
      </c>
      <c r="E60" s="208">
        <v>24568.63</v>
      </c>
      <c r="F60" s="209"/>
      <c r="G60" s="207"/>
    </row>
    <row r="61" spans="1:7" s="142" customFormat="1" ht="14.25">
      <c r="A61" s="206" t="s">
        <v>258</v>
      </c>
      <c r="B61" s="207"/>
      <c r="C61" s="145" t="s">
        <v>259</v>
      </c>
      <c r="D61" s="146">
        <v>0</v>
      </c>
      <c r="E61" s="208">
        <v>38340.58</v>
      </c>
      <c r="F61" s="209"/>
      <c r="G61" s="207"/>
    </row>
    <row r="62" spans="1:7" s="142" customFormat="1" ht="14.25" customHeight="1">
      <c r="A62" s="206" t="s">
        <v>260</v>
      </c>
      <c r="B62" s="207"/>
      <c r="C62" s="145" t="s">
        <v>261</v>
      </c>
      <c r="D62" s="146">
        <v>0</v>
      </c>
      <c r="E62" s="208">
        <v>1266493</v>
      </c>
      <c r="F62" s="209"/>
      <c r="G62" s="207"/>
    </row>
    <row r="63" spans="1:7" s="142" customFormat="1" ht="14.25" customHeight="1">
      <c r="A63" s="206" t="s">
        <v>262</v>
      </c>
      <c r="B63" s="207"/>
      <c r="C63" s="145" t="s">
        <v>263</v>
      </c>
      <c r="D63" s="146">
        <v>0</v>
      </c>
      <c r="E63" s="208">
        <v>33771181.86</v>
      </c>
      <c r="F63" s="209"/>
      <c r="G63" s="207"/>
    </row>
    <row r="64" spans="1:7" s="142" customFormat="1" ht="14.25" customHeight="1">
      <c r="A64" s="206" t="s">
        <v>264</v>
      </c>
      <c r="B64" s="207"/>
      <c r="C64" s="145" t="s">
        <v>265</v>
      </c>
      <c r="D64" s="146">
        <v>0</v>
      </c>
      <c r="E64" s="208">
        <v>83370</v>
      </c>
      <c r="F64" s="209"/>
      <c r="G64" s="207"/>
    </row>
    <row r="65" spans="1:7" s="142" customFormat="1" ht="14.25">
      <c r="A65" s="206" t="s">
        <v>152</v>
      </c>
      <c r="B65" s="207"/>
      <c r="C65" s="145" t="s">
        <v>266</v>
      </c>
      <c r="D65" s="146">
        <v>13503372</v>
      </c>
      <c r="E65" s="208">
        <v>0</v>
      </c>
      <c r="F65" s="209"/>
      <c r="G65" s="207"/>
    </row>
    <row r="66" spans="1:7" s="142" customFormat="1" ht="14.25">
      <c r="A66" s="206" t="s">
        <v>154</v>
      </c>
      <c r="B66" s="207"/>
      <c r="C66" s="145" t="s">
        <v>267</v>
      </c>
      <c r="D66" s="146">
        <v>2366232</v>
      </c>
      <c r="E66" s="208">
        <v>0</v>
      </c>
      <c r="F66" s="209"/>
      <c r="G66" s="207"/>
    </row>
    <row r="67" spans="1:7" s="142" customFormat="1" ht="14.25">
      <c r="A67" s="206" t="s">
        <v>156</v>
      </c>
      <c r="B67" s="207"/>
      <c r="C67" s="145" t="s">
        <v>268</v>
      </c>
      <c r="D67" s="146">
        <v>6208765</v>
      </c>
      <c r="E67" s="208">
        <v>0</v>
      </c>
      <c r="F67" s="209"/>
      <c r="G67" s="207"/>
    </row>
    <row r="68" spans="1:7" s="142" customFormat="1" ht="14.25">
      <c r="A68" s="206" t="s">
        <v>158</v>
      </c>
      <c r="B68" s="207"/>
      <c r="C68" s="145" t="s">
        <v>269</v>
      </c>
      <c r="D68" s="146">
        <v>123980</v>
      </c>
      <c r="E68" s="208">
        <v>0</v>
      </c>
      <c r="F68" s="209"/>
      <c r="G68" s="207"/>
    </row>
    <row r="69" spans="1:7" s="142" customFormat="1" ht="14.25">
      <c r="A69" s="206" t="s">
        <v>160</v>
      </c>
      <c r="B69" s="207"/>
      <c r="C69" s="145" t="s">
        <v>270</v>
      </c>
      <c r="D69" s="146">
        <v>2274771.23</v>
      </c>
      <c r="E69" s="208">
        <v>0</v>
      </c>
      <c r="F69" s="209"/>
      <c r="G69" s="207"/>
    </row>
    <row r="70" spans="1:7" s="142" customFormat="1" ht="14.25">
      <c r="A70" s="206" t="s">
        <v>162</v>
      </c>
      <c r="B70" s="207"/>
      <c r="C70" s="145" t="s">
        <v>271</v>
      </c>
      <c r="D70" s="146">
        <v>1375531.34</v>
      </c>
      <c r="E70" s="208">
        <v>0</v>
      </c>
      <c r="F70" s="209"/>
      <c r="G70" s="207"/>
    </row>
    <row r="71" spans="1:7" s="142" customFormat="1" ht="14.25">
      <c r="A71" s="206" t="s">
        <v>164</v>
      </c>
      <c r="B71" s="207"/>
      <c r="C71" s="145" t="s">
        <v>272</v>
      </c>
      <c r="D71" s="146">
        <v>987513.88</v>
      </c>
      <c r="E71" s="208">
        <v>0</v>
      </c>
      <c r="F71" s="209"/>
      <c r="G71" s="207"/>
    </row>
    <row r="72" spans="1:7" s="142" customFormat="1" ht="14.25">
      <c r="A72" s="206" t="s">
        <v>166</v>
      </c>
      <c r="B72" s="207"/>
      <c r="C72" s="145" t="s">
        <v>273</v>
      </c>
      <c r="D72" s="146">
        <v>173200</v>
      </c>
      <c r="E72" s="208">
        <v>0</v>
      </c>
      <c r="F72" s="209"/>
      <c r="G72" s="207"/>
    </row>
    <row r="73" spans="1:7" s="142" customFormat="1" ht="14.25">
      <c r="A73" s="206" t="s">
        <v>168</v>
      </c>
      <c r="B73" s="207"/>
      <c r="C73" s="145" t="s">
        <v>274</v>
      </c>
      <c r="D73" s="146">
        <v>2488000</v>
      </c>
      <c r="E73" s="208">
        <v>0</v>
      </c>
      <c r="F73" s="209"/>
      <c r="G73" s="207"/>
    </row>
    <row r="74" spans="1:7" s="142" customFormat="1" ht="14.25">
      <c r="A74" s="206" t="s">
        <v>172</v>
      </c>
      <c r="B74" s="207"/>
      <c r="C74" s="145" t="s">
        <v>275</v>
      </c>
      <c r="D74" s="146">
        <v>2168022.91</v>
      </c>
      <c r="E74" s="208">
        <v>0</v>
      </c>
      <c r="F74" s="209"/>
      <c r="G74" s="207"/>
    </row>
    <row r="75" spans="1:7" s="142" customFormat="1" ht="14.25">
      <c r="A75" s="210" t="s">
        <v>53</v>
      </c>
      <c r="B75" s="211"/>
      <c r="C75" s="212"/>
      <c r="D75" s="147">
        <v>108802587.13</v>
      </c>
      <c r="E75" s="213">
        <v>108802587.13</v>
      </c>
      <c r="F75" s="209"/>
      <c r="G75" s="207"/>
    </row>
    <row r="76" spans="1:7" s="142" customFormat="1" ht="0" customHeight="1" hidden="1">
      <c r="A76" s="143"/>
      <c r="B76" s="143"/>
      <c r="C76" s="143"/>
      <c r="D76" s="143"/>
      <c r="E76" s="143"/>
      <c r="F76" s="143"/>
      <c r="G76" s="143"/>
    </row>
    <row r="77" spans="1:7" s="142" customFormat="1" ht="14.25">
      <c r="A77" s="143"/>
      <c r="B77" s="143"/>
      <c r="C77" s="143"/>
      <c r="D77" s="143"/>
      <c r="E77" s="143"/>
      <c r="F77" s="143"/>
      <c r="G77" s="143"/>
    </row>
    <row r="78" spans="1:7" s="142" customFormat="1" ht="14.25">
      <c r="A78" s="143"/>
      <c r="B78" s="143"/>
      <c r="C78" s="143"/>
      <c r="D78" s="143"/>
      <c r="E78" s="143"/>
      <c r="F78" s="143"/>
      <c r="G78" s="143"/>
    </row>
    <row r="79" spans="1:7" s="142" customFormat="1" ht="14.25">
      <c r="A79" s="143"/>
      <c r="B79" s="143"/>
      <c r="C79" s="143"/>
      <c r="D79" s="143"/>
      <c r="E79" s="143"/>
      <c r="F79" s="143"/>
      <c r="G79" s="143"/>
    </row>
    <row r="80" spans="1:7" s="142" customFormat="1" ht="14.25">
      <c r="A80" s="143"/>
      <c r="B80" s="143"/>
      <c r="C80" s="143"/>
      <c r="D80" s="143"/>
      <c r="E80" s="143"/>
      <c r="F80" s="143"/>
      <c r="G80" s="143"/>
    </row>
    <row r="81" spans="1:7" s="142" customFormat="1" ht="14.25">
      <c r="A81" s="143"/>
      <c r="B81" s="143"/>
      <c r="C81" s="143"/>
      <c r="D81" s="143"/>
      <c r="E81" s="143"/>
      <c r="F81" s="143"/>
      <c r="G81" s="143"/>
    </row>
    <row r="82" spans="1:7" s="142" customFormat="1" ht="14.25">
      <c r="A82" s="143"/>
      <c r="B82" s="143"/>
      <c r="C82" s="143"/>
      <c r="D82" s="143"/>
      <c r="E82" s="143"/>
      <c r="F82" s="143"/>
      <c r="G82" s="143"/>
    </row>
    <row r="83" spans="1:7" s="142" customFormat="1" ht="14.25">
      <c r="A83" s="143"/>
      <c r="B83" s="143"/>
      <c r="C83" s="143"/>
      <c r="D83" s="143"/>
      <c r="E83" s="143"/>
      <c r="F83" s="143"/>
      <c r="G83" s="143"/>
    </row>
    <row r="84" spans="1:7" s="142" customFormat="1" ht="14.25">
      <c r="A84" s="143"/>
      <c r="B84" s="143"/>
      <c r="C84" s="143"/>
      <c r="D84" s="143"/>
      <c r="E84" s="143"/>
      <c r="F84" s="143"/>
      <c r="G84" s="143"/>
    </row>
    <row r="85" spans="1:7" s="142" customFormat="1" ht="14.25">
      <c r="A85" s="143"/>
      <c r="B85" s="143"/>
      <c r="C85" s="143"/>
      <c r="D85" s="143"/>
      <c r="E85" s="143"/>
      <c r="F85" s="143"/>
      <c r="G85" s="143"/>
    </row>
    <row r="86" spans="1:7" s="142" customFormat="1" ht="14.25">
      <c r="A86" s="143"/>
      <c r="B86" s="143"/>
      <c r="C86" s="143"/>
      <c r="D86" s="143"/>
      <c r="E86" s="143"/>
      <c r="F86" s="143"/>
      <c r="G86" s="143"/>
    </row>
    <row r="87" spans="1:7" s="142" customFormat="1" ht="14.25">
      <c r="A87" s="143"/>
      <c r="B87" s="143"/>
      <c r="C87" s="143"/>
      <c r="D87" s="143"/>
      <c r="E87" s="143"/>
      <c r="F87" s="143"/>
      <c r="G87" s="143"/>
    </row>
    <row r="88" spans="1:7" s="142" customFormat="1" ht="14.25">
      <c r="A88" s="143"/>
      <c r="B88" s="143"/>
      <c r="C88" s="143"/>
      <c r="D88" s="143"/>
      <c r="E88" s="143"/>
      <c r="F88" s="143"/>
      <c r="G88" s="143"/>
    </row>
    <row r="89" spans="1:7" s="142" customFormat="1" ht="14.25">
      <c r="A89" s="143"/>
      <c r="B89" s="143"/>
      <c r="C89" s="143"/>
      <c r="D89" s="143"/>
      <c r="E89" s="143"/>
      <c r="F89" s="143"/>
      <c r="G89" s="143"/>
    </row>
    <row r="90" spans="1:7" s="142" customFormat="1" ht="14.25">
      <c r="A90" s="143"/>
      <c r="B90" s="143"/>
      <c r="C90" s="143"/>
      <c r="D90" s="143"/>
      <c r="E90" s="143"/>
      <c r="F90" s="143"/>
      <c r="G90" s="143"/>
    </row>
    <row r="91" spans="1:7" s="142" customFormat="1" ht="14.25">
      <c r="A91" s="143"/>
      <c r="B91" s="143"/>
      <c r="C91" s="143"/>
      <c r="D91" s="143"/>
      <c r="E91" s="143"/>
      <c r="F91" s="143"/>
      <c r="G91" s="143"/>
    </row>
    <row r="92" spans="1:7" s="142" customFormat="1" ht="14.25">
      <c r="A92" s="143"/>
      <c r="B92" s="143"/>
      <c r="C92" s="143"/>
      <c r="D92" s="143"/>
      <c r="E92" s="143"/>
      <c r="F92" s="143"/>
      <c r="G92" s="143"/>
    </row>
    <row r="93" spans="1:7" s="142" customFormat="1" ht="14.25">
      <c r="A93" s="143"/>
      <c r="B93" s="143"/>
      <c r="C93" s="143"/>
      <c r="D93" s="143"/>
      <c r="E93" s="143"/>
      <c r="F93" s="143"/>
      <c r="G93" s="143"/>
    </row>
    <row r="94" spans="1:7" s="142" customFormat="1" ht="14.25">
      <c r="A94" s="143"/>
      <c r="B94" s="143"/>
      <c r="C94" s="143"/>
      <c r="D94" s="143"/>
      <c r="E94" s="143"/>
      <c r="F94" s="143"/>
      <c r="G94" s="143"/>
    </row>
    <row r="95" spans="1:7" s="142" customFormat="1" ht="14.25">
      <c r="A95" s="143"/>
      <c r="B95" s="143"/>
      <c r="C95" s="143"/>
      <c r="D95" s="143"/>
      <c r="E95" s="143"/>
      <c r="F95" s="143"/>
      <c r="G95" s="143"/>
    </row>
    <row r="96" spans="1:7" s="142" customFormat="1" ht="14.25">
      <c r="A96" s="143"/>
      <c r="B96" s="143"/>
      <c r="C96" s="143"/>
      <c r="D96" s="143"/>
      <c r="E96" s="143"/>
      <c r="F96" s="143"/>
      <c r="G96" s="143"/>
    </row>
    <row r="97" spans="1:7" s="142" customFormat="1" ht="14.25">
      <c r="A97" s="143"/>
      <c r="B97" s="143"/>
      <c r="C97" s="143"/>
      <c r="D97" s="143"/>
      <c r="E97" s="143"/>
      <c r="F97" s="143"/>
      <c r="G97" s="143"/>
    </row>
    <row r="98" spans="1:7" s="142" customFormat="1" ht="14.25">
      <c r="A98" s="143"/>
      <c r="B98" s="143"/>
      <c r="C98" s="143"/>
      <c r="D98" s="143"/>
      <c r="E98" s="143"/>
      <c r="F98" s="143"/>
      <c r="G98" s="143"/>
    </row>
    <row r="99" spans="1:7" s="142" customFormat="1" ht="14.25">
      <c r="A99" s="143"/>
      <c r="B99" s="143"/>
      <c r="C99" s="143"/>
      <c r="D99" s="143"/>
      <c r="E99" s="143"/>
      <c r="F99" s="143"/>
      <c r="G99" s="143"/>
    </row>
    <row r="100" spans="1:7" s="142" customFormat="1" ht="14.25">
      <c r="A100" s="143"/>
      <c r="B100" s="143"/>
      <c r="C100" s="143"/>
      <c r="D100" s="143"/>
      <c r="E100" s="143"/>
      <c r="F100" s="143"/>
      <c r="G100" s="143"/>
    </row>
    <row r="101" spans="1:7" s="142" customFormat="1" ht="14.25">
      <c r="A101" s="143"/>
      <c r="B101" s="143"/>
      <c r="C101" s="143"/>
      <c r="D101" s="143"/>
      <c r="E101" s="143"/>
      <c r="F101" s="143"/>
      <c r="G101" s="143"/>
    </row>
    <row r="102" spans="1:7" s="142" customFormat="1" ht="14.25">
      <c r="A102" s="143"/>
      <c r="B102" s="143"/>
      <c r="C102" s="143"/>
      <c r="D102" s="143"/>
      <c r="E102" s="143"/>
      <c r="F102" s="143"/>
      <c r="G102" s="143"/>
    </row>
    <row r="103" spans="1:7" s="142" customFormat="1" ht="14.25">
      <c r="A103" s="143"/>
      <c r="B103" s="143"/>
      <c r="C103" s="143"/>
      <c r="D103" s="143"/>
      <c r="E103" s="143"/>
      <c r="F103" s="143"/>
      <c r="G103" s="143"/>
    </row>
    <row r="104" spans="1:7" s="142" customFormat="1" ht="14.25">
      <c r="A104" s="143"/>
      <c r="B104" s="143"/>
      <c r="C104" s="143"/>
      <c r="D104" s="143"/>
      <c r="E104" s="143"/>
      <c r="F104" s="143"/>
      <c r="G104" s="143"/>
    </row>
    <row r="105" spans="1:7" s="142" customFormat="1" ht="14.25">
      <c r="A105" s="143"/>
      <c r="B105" s="143"/>
      <c r="C105" s="143"/>
      <c r="D105" s="143"/>
      <c r="E105" s="143"/>
      <c r="F105" s="143"/>
      <c r="G105" s="143"/>
    </row>
    <row r="106" spans="1:7" s="142" customFormat="1" ht="14.25">
      <c r="A106" s="143"/>
      <c r="B106" s="143"/>
      <c r="C106" s="143"/>
      <c r="D106" s="143"/>
      <c r="E106" s="143"/>
      <c r="F106" s="143"/>
      <c r="G106" s="143"/>
    </row>
    <row r="107" spans="1:7" s="142" customFormat="1" ht="14.25">
      <c r="A107" s="143"/>
      <c r="B107" s="143"/>
      <c r="C107" s="143"/>
      <c r="D107" s="143"/>
      <c r="E107" s="143"/>
      <c r="F107" s="143"/>
      <c r="G107" s="143"/>
    </row>
    <row r="108" spans="1:7" s="142" customFormat="1" ht="14.25">
      <c r="A108" s="143"/>
      <c r="B108" s="143"/>
      <c r="C108" s="143"/>
      <c r="D108" s="143"/>
      <c r="E108" s="143"/>
      <c r="F108" s="143"/>
      <c r="G108" s="143"/>
    </row>
    <row r="109" spans="1:7" s="142" customFormat="1" ht="14.25">
      <c r="A109" s="143"/>
      <c r="B109" s="143"/>
      <c r="C109" s="143"/>
      <c r="D109" s="143"/>
      <c r="E109" s="143"/>
      <c r="F109" s="143"/>
      <c r="G109" s="143"/>
    </row>
    <row r="110" spans="1:7" s="142" customFormat="1" ht="14.25">
      <c r="A110" s="143"/>
      <c r="B110" s="143"/>
      <c r="C110" s="143"/>
      <c r="D110" s="143"/>
      <c r="E110" s="143"/>
      <c r="F110" s="143"/>
      <c r="G110" s="143"/>
    </row>
    <row r="111" spans="1:7" s="142" customFormat="1" ht="14.25">
      <c r="A111" s="143"/>
      <c r="B111" s="143"/>
      <c r="C111" s="143"/>
      <c r="D111" s="143"/>
      <c r="E111" s="143"/>
      <c r="F111" s="143"/>
      <c r="G111" s="143"/>
    </row>
    <row r="112" spans="1:7" s="142" customFormat="1" ht="14.25">
      <c r="A112" s="143"/>
      <c r="B112" s="143"/>
      <c r="C112" s="143"/>
      <c r="D112" s="143"/>
      <c r="E112" s="143"/>
      <c r="F112" s="143"/>
      <c r="G112" s="143"/>
    </row>
    <row r="113" spans="1:7" s="142" customFormat="1" ht="14.25">
      <c r="A113" s="143"/>
      <c r="B113" s="143"/>
      <c r="C113" s="143"/>
      <c r="D113" s="143"/>
      <c r="E113" s="143"/>
      <c r="F113" s="143"/>
      <c r="G113" s="143"/>
    </row>
    <row r="114" spans="1:7" s="142" customFormat="1" ht="14.25">
      <c r="A114" s="143"/>
      <c r="B114" s="143"/>
      <c r="C114" s="143"/>
      <c r="D114" s="143"/>
      <c r="E114" s="143"/>
      <c r="F114" s="143"/>
      <c r="G114" s="143"/>
    </row>
    <row r="115" spans="1:7" s="142" customFormat="1" ht="14.25">
      <c r="A115" s="143"/>
      <c r="B115" s="143"/>
      <c r="C115" s="143"/>
      <c r="D115" s="143"/>
      <c r="E115" s="143"/>
      <c r="F115" s="143"/>
      <c r="G115" s="143"/>
    </row>
    <row r="116" spans="1:7" s="142" customFormat="1" ht="14.25">
      <c r="A116" s="143"/>
      <c r="B116" s="143"/>
      <c r="C116" s="143"/>
      <c r="D116" s="143"/>
      <c r="E116" s="143"/>
      <c r="F116" s="143"/>
      <c r="G116" s="143"/>
    </row>
    <row r="117" spans="1:7" s="142" customFormat="1" ht="14.25">
      <c r="A117" s="143"/>
      <c r="B117" s="143"/>
      <c r="C117" s="143"/>
      <c r="D117" s="143"/>
      <c r="E117" s="143"/>
      <c r="F117" s="143"/>
      <c r="G117" s="143"/>
    </row>
    <row r="118" spans="1:7" s="142" customFormat="1" ht="14.25">
      <c r="A118" s="143"/>
      <c r="B118" s="143"/>
      <c r="C118" s="143"/>
      <c r="D118" s="143"/>
      <c r="E118" s="143"/>
      <c r="F118" s="143"/>
      <c r="G118" s="143"/>
    </row>
    <row r="119" spans="1:7" s="142" customFormat="1" ht="14.25">
      <c r="A119" s="143"/>
      <c r="B119" s="143"/>
      <c r="C119" s="143"/>
      <c r="D119" s="143"/>
      <c r="E119" s="143"/>
      <c r="F119" s="143"/>
      <c r="G119" s="143"/>
    </row>
    <row r="120" spans="1:7" ht="14.25">
      <c r="A120" s="143"/>
      <c r="B120" s="143"/>
      <c r="C120" s="143"/>
      <c r="D120" s="143"/>
      <c r="E120" s="143"/>
      <c r="F120" s="143"/>
      <c r="G120" s="143"/>
    </row>
    <row r="121" spans="1:7" ht="14.25">
      <c r="A121" s="143"/>
      <c r="B121" s="143"/>
      <c r="C121" s="143"/>
      <c r="D121" s="143"/>
      <c r="E121" s="143"/>
      <c r="F121" s="143"/>
      <c r="G121" s="143"/>
    </row>
    <row r="122" spans="1:7" ht="14.25">
      <c r="A122" s="143"/>
      <c r="B122" s="143"/>
      <c r="C122" s="143"/>
      <c r="D122" s="143"/>
      <c r="E122" s="143"/>
      <c r="F122" s="143"/>
      <c r="G122" s="143"/>
    </row>
    <row r="123" spans="1:7" ht="14.25">
      <c r="A123" s="143"/>
      <c r="B123" s="143"/>
      <c r="C123" s="143"/>
      <c r="D123" s="143"/>
      <c r="E123" s="143"/>
      <c r="F123" s="143"/>
      <c r="G123" s="143"/>
    </row>
    <row r="124" spans="1:7" ht="14.25">
      <c r="A124" s="143"/>
      <c r="B124" s="143"/>
      <c r="C124" s="143"/>
      <c r="D124" s="143"/>
      <c r="E124" s="143"/>
      <c r="F124" s="143"/>
      <c r="G124" s="143"/>
    </row>
    <row r="125" spans="1:7" ht="14.25">
      <c r="A125" s="143"/>
      <c r="B125" s="143"/>
      <c r="C125" s="143"/>
      <c r="D125" s="143"/>
      <c r="E125" s="143"/>
      <c r="F125" s="143"/>
      <c r="G125" s="143"/>
    </row>
    <row r="126" spans="1:7" ht="14.25">
      <c r="A126" s="143"/>
      <c r="B126" s="143"/>
      <c r="C126" s="143"/>
      <c r="D126" s="143"/>
      <c r="E126" s="143"/>
      <c r="F126" s="143"/>
      <c r="G126" s="143"/>
    </row>
    <row r="127" spans="1:7" ht="14.25">
      <c r="A127" s="143"/>
      <c r="B127" s="143"/>
      <c r="C127" s="143"/>
      <c r="D127" s="143"/>
      <c r="E127" s="143"/>
      <c r="F127" s="143"/>
      <c r="G127" s="143"/>
    </row>
    <row r="128" spans="1:7" ht="14.25">
      <c r="A128" s="143"/>
      <c r="B128" s="143"/>
      <c r="C128" s="143"/>
      <c r="D128" s="143"/>
      <c r="E128" s="143"/>
      <c r="F128" s="143"/>
      <c r="G128" s="143"/>
    </row>
    <row r="129" spans="1:7" ht="14.25">
      <c r="A129" s="143"/>
      <c r="B129" s="143"/>
      <c r="C129" s="143"/>
      <c r="D129" s="143"/>
      <c r="E129" s="143"/>
      <c r="F129" s="143"/>
      <c r="G129" s="143"/>
    </row>
    <row r="130" spans="1:7" ht="14.25">
      <c r="A130" s="143"/>
      <c r="B130" s="143"/>
      <c r="C130" s="143"/>
      <c r="D130" s="143"/>
      <c r="E130" s="143"/>
      <c r="F130" s="143"/>
      <c r="G130" s="143"/>
    </row>
    <row r="131" spans="1:7" ht="14.25">
      <c r="A131" s="143"/>
      <c r="B131" s="143"/>
      <c r="C131" s="143"/>
      <c r="D131" s="143"/>
      <c r="E131" s="143"/>
      <c r="F131" s="143"/>
      <c r="G131" s="143"/>
    </row>
  </sheetData>
  <sheetProtection/>
  <mergeCells count="132">
    <mergeCell ref="A3:F3"/>
    <mergeCell ref="A5:F5"/>
    <mergeCell ref="A14:B14"/>
    <mergeCell ref="E14:G14"/>
    <mergeCell ref="A15:B15"/>
    <mergeCell ref="E15:G15"/>
    <mergeCell ref="A16:B16"/>
    <mergeCell ref="E16:G16"/>
    <mergeCell ref="A7:F7"/>
    <mergeCell ref="A9:F9"/>
    <mergeCell ref="A12:B12"/>
    <mergeCell ref="E12:G12"/>
    <mergeCell ref="A13:B13"/>
    <mergeCell ref="E13:G13"/>
    <mergeCell ref="A20:B20"/>
    <mergeCell ref="E20:G20"/>
    <mergeCell ref="A21:B21"/>
    <mergeCell ref="E21:G21"/>
    <mergeCell ref="A22:B22"/>
    <mergeCell ref="E22:G22"/>
    <mergeCell ref="A17:B17"/>
    <mergeCell ref="E17:G17"/>
    <mergeCell ref="A18:B18"/>
    <mergeCell ref="E18:G18"/>
    <mergeCell ref="A19:B19"/>
    <mergeCell ref="E19:G19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32:B32"/>
    <mergeCell ref="E32:G32"/>
    <mergeCell ref="A33:B33"/>
    <mergeCell ref="E33:G33"/>
    <mergeCell ref="A34:B34"/>
    <mergeCell ref="E34:G34"/>
    <mergeCell ref="A29:B29"/>
    <mergeCell ref="E29:G29"/>
    <mergeCell ref="A30:B30"/>
    <mergeCell ref="E30:G30"/>
    <mergeCell ref="A31:B31"/>
    <mergeCell ref="E31:G31"/>
    <mergeCell ref="A38:B38"/>
    <mergeCell ref="E38:G38"/>
    <mergeCell ref="A39:B39"/>
    <mergeCell ref="E39:G39"/>
    <mergeCell ref="A40:B40"/>
    <mergeCell ref="E40:G40"/>
    <mergeCell ref="A35:B35"/>
    <mergeCell ref="E35:G35"/>
    <mergeCell ref="A36:B36"/>
    <mergeCell ref="E36:G36"/>
    <mergeCell ref="A37:B37"/>
    <mergeCell ref="E37:G37"/>
    <mergeCell ref="A44:B44"/>
    <mergeCell ref="E44:G44"/>
    <mergeCell ref="A45:B45"/>
    <mergeCell ref="E45:G45"/>
    <mergeCell ref="A46:B46"/>
    <mergeCell ref="E46:G46"/>
    <mergeCell ref="A41:B41"/>
    <mergeCell ref="E41:G41"/>
    <mergeCell ref="A42:B42"/>
    <mergeCell ref="E42:G42"/>
    <mergeCell ref="A43:B43"/>
    <mergeCell ref="E43:G43"/>
    <mergeCell ref="A50:B50"/>
    <mergeCell ref="E50:G50"/>
    <mergeCell ref="A51:B51"/>
    <mergeCell ref="E51:G51"/>
    <mergeCell ref="A52:B52"/>
    <mergeCell ref="E52:G52"/>
    <mergeCell ref="A47:B47"/>
    <mergeCell ref="E47:G47"/>
    <mergeCell ref="A48:B48"/>
    <mergeCell ref="E48:G48"/>
    <mergeCell ref="A49:B49"/>
    <mergeCell ref="E49:G49"/>
    <mergeCell ref="A56:B56"/>
    <mergeCell ref="E56:G56"/>
    <mergeCell ref="A57:B57"/>
    <mergeCell ref="E57:G57"/>
    <mergeCell ref="A58:B58"/>
    <mergeCell ref="E58:G58"/>
    <mergeCell ref="A53:B53"/>
    <mergeCell ref="E53:G53"/>
    <mergeCell ref="A54:B54"/>
    <mergeCell ref="E54:G54"/>
    <mergeCell ref="A55:B55"/>
    <mergeCell ref="E55:G55"/>
    <mergeCell ref="A62:B62"/>
    <mergeCell ref="E62:G62"/>
    <mergeCell ref="A63:B63"/>
    <mergeCell ref="E63:G63"/>
    <mergeCell ref="A64:B64"/>
    <mergeCell ref="E64:G64"/>
    <mergeCell ref="A59:B59"/>
    <mergeCell ref="E59:G59"/>
    <mergeCell ref="A60:B60"/>
    <mergeCell ref="E60:G60"/>
    <mergeCell ref="A61:B61"/>
    <mergeCell ref="E61:G61"/>
    <mergeCell ref="A68:B68"/>
    <mergeCell ref="E68:G68"/>
    <mergeCell ref="A69:B69"/>
    <mergeCell ref="E69:G69"/>
    <mergeCell ref="A70:B70"/>
    <mergeCell ref="E70:G70"/>
    <mergeCell ref="A65:B65"/>
    <mergeCell ref="E65:G65"/>
    <mergeCell ref="A66:B66"/>
    <mergeCell ref="E66:G66"/>
    <mergeCell ref="A67:B67"/>
    <mergeCell ref="E67:G67"/>
    <mergeCell ref="A74:B74"/>
    <mergeCell ref="E74:G74"/>
    <mergeCell ref="A75:C75"/>
    <mergeCell ref="E75:G75"/>
    <mergeCell ref="A71:B71"/>
    <mergeCell ref="E71:G71"/>
    <mergeCell ref="A72:B72"/>
    <mergeCell ref="E72:G72"/>
    <mergeCell ref="A73:B73"/>
    <mergeCell ref="E73:G7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1" sqref="A1:D6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219" t="s">
        <v>74</v>
      </c>
      <c r="B1" s="219"/>
      <c r="C1" s="219"/>
      <c r="D1" s="219"/>
    </row>
    <row r="2" spans="1:4" ht="21">
      <c r="A2" s="220" t="s">
        <v>46</v>
      </c>
      <c r="B2" s="220"/>
      <c r="C2" s="220"/>
      <c r="D2" s="220"/>
    </row>
    <row r="3" spans="1:4" ht="21">
      <c r="A3" s="221" t="s">
        <v>296</v>
      </c>
      <c r="B3" s="221"/>
      <c r="C3" s="221"/>
      <c r="D3" s="221"/>
    </row>
    <row r="4" spans="1:4" ht="19.5">
      <c r="A4" s="4" t="s">
        <v>0</v>
      </c>
      <c r="B4" s="4" t="s">
        <v>47</v>
      </c>
      <c r="C4" s="4" t="s">
        <v>25</v>
      </c>
      <c r="D4" s="5" t="s">
        <v>75</v>
      </c>
    </row>
    <row r="5" spans="1:4" ht="19.5">
      <c r="A5" s="6"/>
      <c r="B5" s="7"/>
      <c r="C5" s="8" t="s">
        <v>48</v>
      </c>
      <c r="D5" s="9"/>
    </row>
    <row r="6" spans="1:4" ht="19.5">
      <c r="A6" s="10" t="s">
        <v>49</v>
      </c>
      <c r="B6" s="28">
        <v>41000000</v>
      </c>
      <c r="C6" s="11"/>
      <c r="D6" s="12"/>
    </row>
    <row r="7" spans="1:4" ht="19.5">
      <c r="A7" s="13" t="s">
        <v>76</v>
      </c>
      <c r="B7" s="14" t="s">
        <v>92</v>
      </c>
      <c r="C7" s="11"/>
      <c r="D7" s="12"/>
    </row>
    <row r="8" spans="1:4" ht="19.5">
      <c r="A8" s="15" t="s">
        <v>50</v>
      </c>
      <c r="B8" s="14" t="s">
        <v>93</v>
      </c>
      <c r="C8" s="16">
        <v>500000</v>
      </c>
      <c r="D8" s="12">
        <v>576697.58</v>
      </c>
    </row>
    <row r="9" spans="1:4" ht="19.5">
      <c r="A9" s="15" t="s">
        <v>51</v>
      </c>
      <c r="B9" s="14" t="s">
        <v>94</v>
      </c>
      <c r="C9" s="16">
        <v>150000</v>
      </c>
      <c r="D9" s="12">
        <v>132663</v>
      </c>
    </row>
    <row r="10" spans="1:4" ht="19.5">
      <c r="A10" s="15" t="s">
        <v>52</v>
      </c>
      <c r="B10" s="14" t="s">
        <v>95</v>
      </c>
      <c r="C10" s="16">
        <v>170000</v>
      </c>
      <c r="D10" s="12">
        <v>163329</v>
      </c>
    </row>
    <row r="11" spans="1:4" ht="19.5">
      <c r="A11" s="17" t="s">
        <v>53</v>
      </c>
      <c r="B11" s="7"/>
      <c r="C11" s="18">
        <f>SUM(C8:C10)</f>
        <v>820000</v>
      </c>
      <c r="D11" s="19">
        <f>SUM(D8:D10)</f>
        <v>872689.58</v>
      </c>
    </row>
    <row r="12" spans="1:4" ht="19.5">
      <c r="A12" s="10" t="s">
        <v>54</v>
      </c>
      <c r="B12" s="14" t="s">
        <v>96</v>
      </c>
      <c r="C12" s="20"/>
      <c r="D12" s="12"/>
    </row>
    <row r="13" spans="1:4" ht="19.5">
      <c r="A13" s="15" t="s">
        <v>82</v>
      </c>
      <c r="B13" s="14" t="s">
        <v>97</v>
      </c>
      <c r="C13" s="21">
        <v>500000</v>
      </c>
      <c r="D13" s="12">
        <v>257860</v>
      </c>
    </row>
    <row r="14" spans="1:4" ht="19.5">
      <c r="A14" s="15" t="s">
        <v>55</v>
      </c>
      <c r="B14" s="14" t="s">
        <v>98</v>
      </c>
      <c r="C14" s="21">
        <v>5000</v>
      </c>
      <c r="D14" s="12">
        <v>3300</v>
      </c>
    </row>
    <row r="15" spans="1:4" ht="19.5">
      <c r="A15" s="15" t="s">
        <v>56</v>
      </c>
      <c r="B15" s="14" t="s">
        <v>99</v>
      </c>
      <c r="C15" s="21">
        <v>150000</v>
      </c>
      <c r="D15" s="12">
        <v>1554</v>
      </c>
    </row>
    <row r="16" spans="1:4" ht="19.5">
      <c r="A16" s="15" t="s">
        <v>57</v>
      </c>
      <c r="B16" s="14" t="s">
        <v>100</v>
      </c>
      <c r="C16" s="21">
        <v>70000</v>
      </c>
      <c r="D16" s="12">
        <v>56200</v>
      </c>
    </row>
    <row r="17" spans="1:4" ht="19.5">
      <c r="A17" s="15" t="s">
        <v>58</v>
      </c>
      <c r="B17" s="14" t="s">
        <v>101</v>
      </c>
      <c r="C17" s="21">
        <v>2000</v>
      </c>
      <c r="D17" s="12">
        <v>820</v>
      </c>
    </row>
    <row r="18" spans="1:4" ht="19.5">
      <c r="A18" s="15" t="s">
        <v>59</v>
      </c>
      <c r="B18" s="14" t="s">
        <v>102</v>
      </c>
      <c r="C18" s="21">
        <v>8000</v>
      </c>
      <c r="D18" s="12">
        <v>14692</v>
      </c>
    </row>
    <row r="19" spans="1:4" ht="19.5">
      <c r="A19" s="17" t="s">
        <v>53</v>
      </c>
      <c r="B19" s="7"/>
      <c r="C19" s="18">
        <f>SUM(C13:C18)</f>
        <v>735000</v>
      </c>
      <c r="D19" s="19">
        <f>SUM(D13:D18)</f>
        <v>334426</v>
      </c>
    </row>
    <row r="20" spans="1:4" ht="19.5">
      <c r="A20" s="10" t="s">
        <v>77</v>
      </c>
      <c r="B20" s="14" t="s">
        <v>103</v>
      </c>
      <c r="C20" s="11"/>
      <c r="D20" s="12"/>
    </row>
    <row r="21" spans="1:4" ht="19.5">
      <c r="A21" s="15" t="s">
        <v>60</v>
      </c>
      <c r="B21" s="14" t="s">
        <v>104</v>
      </c>
      <c r="C21" s="21">
        <v>250000</v>
      </c>
      <c r="D21" s="12">
        <v>283599</v>
      </c>
    </row>
    <row r="22" spans="1:4" ht="19.5">
      <c r="A22" s="15" t="s">
        <v>61</v>
      </c>
      <c r="B22" s="14" t="s">
        <v>105</v>
      </c>
      <c r="C22" s="21">
        <v>350000</v>
      </c>
      <c r="D22" s="12">
        <v>178995.32</v>
      </c>
    </row>
    <row r="23" spans="1:4" ht="19.5">
      <c r="A23" s="15" t="s">
        <v>62</v>
      </c>
      <c r="B23" s="14" t="s">
        <v>106</v>
      </c>
      <c r="C23" s="22">
        <v>1000</v>
      </c>
      <c r="D23" s="12"/>
    </row>
    <row r="24" spans="1:4" ht="19.5">
      <c r="A24" s="17" t="s">
        <v>53</v>
      </c>
      <c r="B24" s="7"/>
      <c r="C24" s="23">
        <f>SUM(C21:C23)</f>
        <v>601000</v>
      </c>
      <c r="D24" s="24">
        <f>SUM(D21:D23)</f>
        <v>462594.32</v>
      </c>
    </row>
    <row r="25" spans="1:4" ht="19.5">
      <c r="A25" s="25" t="s">
        <v>63</v>
      </c>
      <c r="B25" s="14" t="s">
        <v>107</v>
      </c>
      <c r="C25" s="11"/>
      <c r="D25" s="12"/>
    </row>
    <row r="26" spans="1:4" ht="19.5">
      <c r="A26" s="15" t="s">
        <v>64</v>
      </c>
      <c r="B26" s="14" t="s">
        <v>108</v>
      </c>
      <c r="C26" s="21">
        <v>3000</v>
      </c>
      <c r="D26" s="12">
        <v>5039</v>
      </c>
    </row>
    <row r="27" spans="1:4" ht="19.5">
      <c r="A27" s="15" t="s">
        <v>109</v>
      </c>
      <c r="B27" s="14" t="s">
        <v>110</v>
      </c>
      <c r="C27" s="21">
        <v>400000</v>
      </c>
      <c r="D27" s="12">
        <v>10000</v>
      </c>
    </row>
    <row r="28" spans="1:4" ht="19.5">
      <c r="A28" s="15" t="s">
        <v>111</v>
      </c>
      <c r="B28" s="14" t="s">
        <v>112</v>
      </c>
      <c r="C28" s="21">
        <v>30000</v>
      </c>
      <c r="D28" s="12">
        <v>18870</v>
      </c>
    </row>
    <row r="29" spans="1:4" ht="19.5">
      <c r="A29" s="17" t="s">
        <v>53</v>
      </c>
      <c r="B29" s="7"/>
      <c r="C29" s="18">
        <f>SUM(C26:C28)</f>
        <v>433000</v>
      </c>
      <c r="D29" s="19">
        <f>SUM(D26:D28)</f>
        <v>33909</v>
      </c>
    </row>
    <row r="30" spans="1:4" ht="19.5">
      <c r="A30" s="25" t="s">
        <v>65</v>
      </c>
      <c r="B30" s="7">
        <v>42000000</v>
      </c>
      <c r="C30" s="26"/>
      <c r="D30" s="27"/>
    </row>
    <row r="31" spans="1:4" ht="19.5">
      <c r="A31" s="25" t="s">
        <v>78</v>
      </c>
      <c r="B31" s="14" t="s">
        <v>113</v>
      </c>
      <c r="C31" s="26"/>
      <c r="D31" s="27"/>
    </row>
    <row r="32" spans="1:4" ht="19.5">
      <c r="A32" s="15" t="s">
        <v>66</v>
      </c>
      <c r="B32" s="14" t="s">
        <v>114</v>
      </c>
      <c r="C32" s="21">
        <v>9000000</v>
      </c>
      <c r="D32" s="12">
        <v>4703990.92</v>
      </c>
    </row>
    <row r="33" spans="1:4" ht="19.5">
      <c r="A33" s="15" t="s">
        <v>83</v>
      </c>
      <c r="B33" s="14" t="s">
        <v>115</v>
      </c>
      <c r="C33" s="21">
        <v>5000000</v>
      </c>
      <c r="D33" s="12">
        <v>2921055.79</v>
      </c>
    </row>
    <row r="34" spans="1:4" ht="19.5">
      <c r="A34" s="15" t="s">
        <v>84</v>
      </c>
      <c r="B34" s="14" t="s">
        <v>116</v>
      </c>
      <c r="C34" s="21">
        <v>2600000</v>
      </c>
      <c r="D34" s="12">
        <v>1554504.46</v>
      </c>
    </row>
    <row r="35" spans="1:4" ht="19.5">
      <c r="A35" s="15" t="s">
        <v>67</v>
      </c>
      <c r="B35" s="14" t="s">
        <v>117</v>
      </c>
      <c r="C35" s="21">
        <v>4600000</v>
      </c>
      <c r="D35" s="12">
        <v>3684406.56</v>
      </c>
    </row>
    <row r="36" spans="1:4" ht="19.5">
      <c r="A36" s="15" t="s">
        <v>68</v>
      </c>
      <c r="B36" s="14" t="s">
        <v>118</v>
      </c>
      <c r="C36" s="21">
        <v>70000</v>
      </c>
      <c r="D36" s="12">
        <v>24568.63</v>
      </c>
    </row>
    <row r="37" spans="1:4" ht="19.5">
      <c r="A37" s="15" t="s">
        <v>69</v>
      </c>
      <c r="B37" s="14" t="s">
        <v>119</v>
      </c>
      <c r="C37" s="21">
        <v>130000</v>
      </c>
      <c r="D37" s="12">
        <v>38340.58</v>
      </c>
    </row>
    <row r="38" spans="1:4" ht="19.5">
      <c r="A38" s="15" t="s">
        <v>70</v>
      </c>
      <c r="B38" s="14" t="s">
        <v>120</v>
      </c>
      <c r="C38" s="21">
        <v>1300000</v>
      </c>
      <c r="D38" s="12">
        <v>1266493</v>
      </c>
    </row>
    <row r="39" spans="1:4" ht="19.5">
      <c r="A39" s="15" t="s">
        <v>71</v>
      </c>
      <c r="B39" s="14" t="s">
        <v>121</v>
      </c>
      <c r="C39" s="21">
        <v>90000</v>
      </c>
      <c r="D39" s="12">
        <v>49418.83</v>
      </c>
    </row>
    <row r="40" spans="1:4" ht="19.5">
      <c r="A40" s="15" t="s">
        <v>122</v>
      </c>
      <c r="B40" s="14" t="s">
        <v>123</v>
      </c>
      <c r="C40" s="21">
        <v>200000</v>
      </c>
      <c r="D40" s="30">
        <v>55257.84</v>
      </c>
    </row>
    <row r="41" spans="1:4" ht="19.5">
      <c r="A41" s="35"/>
      <c r="B41" s="8"/>
      <c r="C41" s="18">
        <f>SUM(C32:C40)</f>
        <v>22990000</v>
      </c>
      <c r="D41" s="19">
        <f>SUM(D32:D40)</f>
        <v>14298036.610000001</v>
      </c>
    </row>
    <row r="42" spans="1:4" ht="19.5">
      <c r="A42" s="31"/>
      <c r="B42" s="31"/>
      <c r="C42" s="32"/>
      <c r="D42" s="111"/>
    </row>
    <row r="43" spans="1:4" ht="19.5">
      <c r="A43" s="31"/>
      <c r="B43" s="31"/>
      <c r="C43" s="32"/>
      <c r="D43" s="111"/>
    </row>
    <row r="44" spans="1:4" ht="19.5">
      <c r="A44" s="31"/>
      <c r="B44" s="31" t="s">
        <v>39</v>
      </c>
      <c r="C44" s="32"/>
      <c r="D44" s="33"/>
    </row>
    <row r="45" spans="1:4" ht="19.5">
      <c r="A45" s="4" t="s">
        <v>0</v>
      </c>
      <c r="B45" s="4" t="s">
        <v>47</v>
      </c>
      <c r="C45" s="4" t="s">
        <v>25</v>
      </c>
      <c r="D45" s="5" t="s">
        <v>75</v>
      </c>
    </row>
    <row r="46" spans="1:4" ht="19.5">
      <c r="A46" s="34"/>
      <c r="B46" s="8"/>
      <c r="C46" s="8" t="s">
        <v>48</v>
      </c>
      <c r="D46" s="9"/>
    </row>
    <row r="47" spans="1:4" ht="19.5">
      <c r="A47" s="10" t="s">
        <v>72</v>
      </c>
      <c r="B47" s="28">
        <v>43000000</v>
      </c>
      <c r="C47" s="11"/>
      <c r="D47" s="12"/>
    </row>
    <row r="48" spans="1:4" ht="19.5">
      <c r="A48" s="29" t="s">
        <v>124</v>
      </c>
      <c r="B48" s="28">
        <v>43100000</v>
      </c>
      <c r="C48" s="11"/>
      <c r="D48" s="12"/>
    </row>
    <row r="49" spans="1:4" ht="19.5">
      <c r="A49" s="15" t="s">
        <v>125</v>
      </c>
      <c r="B49" s="14" t="s">
        <v>126</v>
      </c>
      <c r="C49" s="21">
        <v>41000000</v>
      </c>
      <c r="D49" s="12">
        <v>33771181.86</v>
      </c>
    </row>
    <row r="50" spans="1:4" ht="19.5">
      <c r="A50" s="15" t="s">
        <v>127</v>
      </c>
      <c r="B50" s="14"/>
      <c r="C50" s="21"/>
      <c r="D50" s="30"/>
    </row>
    <row r="51" spans="1:4" ht="19.5">
      <c r="A51" s="112" t="s">
        <v>128</v>
      </c>
      <c r="B51" s="14"/>
      <c r="C51" s="21"/>
      <c r="D51" s="30"/>
    </row>
    <row r="52" spans="1:4" ht="19.5">
      <c r="A52" s="112" t="s">
        <v>297</v>
      </c>
      <c r="B52" s="14"/>
      <c r="C52" s="21"/>
      <c r="D52" s="30"/>
    </row>
    <row r="53" spans="1:4" ht="19.5">
      <c r="A53" s="112" t="s">
        <v>298</v>
      </c>
      <c r="B53" s="14"/>
      <c r="C53" s="21"/>
      <c r="D53" s="30"/>
    </row>
    <row r="54" spans="1:4" ht="19.5">
      <c r="A54" s="112" t="s">
        <v>299</v>
      </c>
      <c r="B54" s="14"/>
      <c r="C54" s="21"/>
      <c r="D54" s="30"/>
    </row>
    <row r="55" spans="1:4" ht="19.5">
      <c r="A55" s="112" t="s">
        <v>129</v>
      </c>
      <c r="B55" s="14"/>
      <c r="C55" s="21"/>
      <c r="D55" s="30"/>
    </row>
    <row r="56" spans="1:4" ht="19.5">
      <c r="A56" s="112" t="s">
        <v>300</v>
      </c>
      <c r="B56" s="14"/>
      <c r="C56" s="21"/>
      <c r="D56" s="30"/>
    </row>
    <row r="57" spans="1:4" ht="19.5">
      <c r="A57" s="112" t="s">
        <v>301</v>
      </c>
      <c r="B57" s="14"/>
      <c r="C57" s="21"/>
      <c r="D57" s="30"/>
    </row>
    <row r="58" spans="1:4" ht="19.5">
      <c r="A58" s="112" t="s">
        <v>302</v>
      </c>
      <c r="B58" s="14"/>
      <c r="C58" s="21"/>
      <c r="D58" s="30"/>
    </row>
    <row r="59" spans="1:4" ht="19.5">
      <c r="A59" s="112" t="s">
        <v>303</v>
      </c>
      <c r="B59" s="14"/>
      <c r="C59" s="21"/>
      <c r="D59" s="30"/>
    </row>
    <row r="60" spans="1:4" ht="19.5">
      <c r="A60" s="112" t="s">
        <v>304</v>
      </c>
      <c r="B60" s="14"/>
      <c r="C60" s="21"/>
      <c r="D60" s="30"/>
    </row>
    <row r="61" spans="1:4" ht="19.5">
      <c r="A61" s="112" t="s">
        <v>130</v>
      </c>
      <c r="B61" s="14"/>
      <c r="C61" s="21"/>
      <c r="D61" s="30"/>
    </row>
    <row r="62" spans="1:4" ht="19.5">
      <c r="A62" s="35" t="s">
        <v>53</v>
      </c>
      <c r="B62" s="8"/>
      <c r="C62" s="113">
        <f>SUM(C49:C49)</f>
        <v>41000000</v>
      </c>
      <c r="D62" s="114">
        <f>SUM(D47:D49)</f>
        <v>33771181.86</v>
      </c>
    </row>
    <row r="63" spans="1:4" ht="20.25">
      <c r="A63" s="115" t="s">
        <v>131</v>
      </c>
      <c r="B63" s="116"/>
      <c r="C63" s="117">
        <f>C11+C19+C24+C29+C41+C62</f>
        <v>66579000</v>
      </c>
      <c r="D63" s="118">
        <f>D11+D19+D24+D29+D41+D62</f>
        <v>49772837.370000005</v>
      </c>
    </row>
    <row r="64" spans="1:4" ht="19.5">
      <c r="A64" s="119" t="s">
        <v>132</v>
      </c>
      <c r="B64" s="36">
        <v>44000000</v>
      </c>
      <c r="C64" s="120"/>
      <c r="D64" s="5"/>
    </row>
    <row r="65" spans="1:4" ht="19.5">
      <c r="A65" s="121" t="s">
        <v>133</v>
      </c>
      <c r="B65" s="14" t="s">
        <v>134</v>
      </c>
      <c r="C65" s="122"/>
      <c r="D65" s="37">
        <v>83370</v>
      </c>
    </row>
    <row r="66" spans="1:4" ht="19.5">
      <c r="A66" s="123" t="s">
        <v>135</v>
      </c>
      <c r="B66" s="28"/>
      <c r="C66" s="122"/>
      <c r="D66" s="37"/>
    </row>
    <row r="67" spans="1:4" ht="19.5">
      <c r="A67" s="121" t="s">
        <v>136</v>
      </c>
      <c r="B67" s="28">
        <v>44100002</v>
      </c>
      <c r="C67" s="122"/>
      <c r="D67" s="37"/>
    </row>
    <row r="68" spans="1:4" ht="19.5">
      <c r="A68" s="7" t="s">
        <v>53</v>
      </c>
      <c r="B68" s="7"/>
      <c r="C68" s="113"/>
      <c r="D68" s="38">
        <f>SUM(D64:D66)</f>
        <v>83370</v>
      </c>
    </row>
    <row r="69" spans="1:4" ht="20.25">
      <c r="A69" s="222" t="s">
        <v>73</v>
      </c>
      <c r="B69" s="222"/>
      <c r="C69" s="222"/>
      <c r="D69" s="124">
        <f>D63+D68</f>
        <v>49856207.370000005</v>
      </c>
    </row>
    <row r="70" spans="1:4" ht="19.5">
      <c r="A70" s="79"/>
      <c r="B70" s="31"/>
      <c r="C70" s="80"/>
      <c r="D70" s="33"/>
    </row>
    <row r="71" spans="1:4" ht="19.5">
      <c r="A71" s="79"/>
      <c r="B71" s="31"/>
      <c r="C71" s="80"/>
      <c r="D71" s="33"/>
    </row>
    <row r="72" spans="1:4" ht="19.5">
      <c r="A72" s="79"/>
      <c r="B72" s="31"/>
      <c r="C72" s="80"/>
      <c r="D72" s="33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39"/>
      <c r="B1" s="40"/>
      <c r="C1" s="40"/>
      <c r="D1" s="41"/>
      <c r="E1" s="41"/>
      <c r="F1" s="81" t="s">
        <v>8</v>
      </c>
      <c r="G1" s="148"/>
      <c r="H1" s="110"/>
      <c r="I1" s="110"/>
      <c r="J1" s="110"/>
      <c r="K1" s="110"/>
      <c r="L1" s="110"/>
      <c r="M1" s="110"/>
    </row>
    <row r="2" spans="1:13" ht="21.75">
      <c r="A2" s="39"/>
      <c r="B2" s="40"/>
      <c r="C2" s="40"/>
      <c r="D2" s="41"/>
      <c r="E2" s="41"/>
      <c r="F2" s="39"/>
      <c r="G2" s="148"/>
      <c r="H2" s="110"/>
      <c r="I2" s="110"/>
      <c r="J2" s="110"/>
      <c r="K2" s="110"/>
      <c r="L2" s="110"/>
      <c r="M2" s="110"/>
    </row>
    <row r="3" spans="1:13" s="151" customFormat="1" ht="24">
      <c r="A3" s="223" t="s">
        <v>9</v>
      </c>
      <c r="B3" s="223"/>
      <c r="C3" s="223"/>
      <c r="D3" s="223"/>
      <c r="E3" s="223"/>
      <c r="F3" s="223"/>
      <c r="G3" s="149"/>
      <c r="H3" s="150"/>
      <c r="I3" s="150"/>
      <c r="J3" s="150"/>
      <c r="K3" s="150"/>
      <c r="L3" s="150"/>
      <c r="M3" s="150"/>
    </row>
    <row r="4" spans="1:13" s="151" customFormat="1" ht="24">
      <c r="A4" s="223" t="s">
        <v>10</v>
      </c>
      <c r="B4" s="223"/>
      <c r="C4" s="223"/>
      <c r="D4" s="223"/>
      <c r="E4" s="223"/>
      <c r="F4" s="223"/>
      <c r="G4" s="149"/>
      <c r="H4" s="150"/>
      <c r="I4" s="150"/>
      <c r="J4" s="150"/>
      <c r="K4" s="150"/>
      <c r="L4" s="150"/>
      <c r="M4" s="150"/>
    </row>
    <row r="5" spans="1:13" s="151" customFormat="1" ht="24">
      <c r="A5" s="223" t="s">
        <v>305</v>
      </c>
      <c r="B5" s="223"/>
      <c r="C5" s="223"/>
      <c r="D5" s="223"/>
      <c r="E5" s="223"/>
      <c r="F5" s="223"/>
      <c r="G5" s="149"/>
      <c r="H5" s="150"/>
      <c r="I5" s="150"/>
      <c r="J5" s="150"/>
      <c r="K5" s="150"/>
      <c r="L5" s="150"/>
      <c r="M5" s="150"/>
    </row>
    <row r="6" spans="1:13" s="154" customFormat="1" ht="21.75">
      <c r="A6" s="42" t="s">
        <v>11</v>
      </c>
      <c r="B6" s="42" t="s">
        <v>0</v>
      </c>
      <c r="C6" s="82" t="s">
        <v>12</v>
      </c>
      <c r="D6" s="43" t="s">
        <v>79</v>
      </c>
      <c r="E6" s="43" t="s">
        <v>80</v>
      </c>
      <c r="F6" s="42" t="s">
        <v>13</v>
      </c>
      <c r="G6" s="152"/>
      <c r="H6" s="153"/>
      <c r="I6" s="153"/>
      <c r="J6" s="153"/>
      <c r="K6" s="153"/>
      <c r="L6" s="153"/>
      <c r="M6" s="153"/>
    </row>
    <row r="7" spans="1:13" ht="21.75">
      <c r="A7" s="125">
        <v>1</v>
      </c>
      <c r="B7" s="126" t="s">
        <v>14</v>
      </c>
      <c r="C7" s="84">
        <f>'[1]ก.พ.'!F7</f>
        <v>14919.7</v>
      </c>
      <c r="D7" s="83"/>
      <c r="E7" s="84"/>
      <c r="F7" s="44">
        <f>C7+D7-E7</f>
        <v>14919.7</v>
      </c>
      <c r="G7" s="155"/>
      <c r="H7" s="110"/>
      <c r="I7" s="110"/>
      <c r="J7" s="110"/>
      <c r="K7" s="110"/>
      <c r="L7" s="110"/>
      <c r="M7" s="110"/>
    </row>
    <row r="8" spans="1:13" ht="21.75">
      <c r="A8" s="127">
        <v>2</v>
      </c>
      <c r="B8" s="128" t="s">
        <v>15</v>
      </c>
      <c r="C8" s="86">
        <f>'[1]ก.พ.'!F8</f>
        <v>17903.64</v>
      </c>
      <c r="D8" s="85"/>
      <c r="E8" s="86"/>
      <c r="F8" s="45">
        <f>C8+D8-E8</f>
        <v>17903.64</v>
      </c>
      <c r="G8" s="155"/>
      <c r="H8" s="110"/>
      <c r="I8" s="110"/>
      <c r="J8" s="110"/>
      <c r="K8" s="110"/>
      <c r="L8" s="110"/>
      <c r="M8" s="110"/>
    </row>
    <row r="9" spans="1:13" ht="21.75">
      <c r="A9" s="127">
        <v>3</v>
      </c>
      <c r="B9" s="128" t="s">
        <v>16</v>
      </c>
      <c r="C9" s="86">
        <v>745947.7</v>
      </c>
      <c r="D9" s="85">
        <v>3775</v>
      </c>
      <c r="E9" s="86">
        <v>45815</v>
      </c>
      <c r="F9" s="45">
        <f>C9+D9-E9</f>
        <v>703907.7</v>
      </c>
      <c r="G9" s="155"/>
      <c r="H9" s="110"/>
      <c r="I9" s="110"/>
      <c r="J9" s="110"/>
      <c r="K9" s="110"/>
      <c r="L9" s="110"/>
      <c r="M9" s="110"/>
    </row>
    <row r="10" spans="1:13" ht="21.75">
      <c r="A10" s="127">
        <v>4</v>
      </c>
      <c r="B10" s="128" t="s">
        <v>18</v>
      </c>
      <c r="C10" s="86">
        <v>19521.14</v>
      </c>
      <c r="D10" s="85">
        <v>3395.84</v>
      </c>
      <c r="E10" s="86">
        <v>22913.01</v>
      </c>
      <c r="F10" s="45">
        <f aca="true" t="shared" si="0" ref="F10:F17">C10+D10-E10</f>
        <v>3.970000000001164</v>
      </c>
      <c r="G10" s="155"/>
      <c r="H10" s="110"/>
      <c r="I10" s="110"/>
      <c r="J10" s="110"/>
      <c r="K10" s="110"/>
      <c r="L10" s="110"/>
      <c r="M10" s="110"/>
    </row>
    <row r="11" spans="1:13" ht="21.75">
      <c r="A11" s="127">
        <v>5</v>
      </c>
      <c r="B11" s="128" t="s">
        <v>81</v>
      </c>
      <c r="C11" s="86">
        <v>230.23</v>
      </c>
      <c r="D11" s="85">
        <v>1.91</v>
      </c>
      <c r="E11" s="86"/>
      <c r="F11" s="45">
        <f t="shared" si="0"/>
        <v>232.14</v>
      </c>
      <c r="G11" s="155">
        <f>SUM(F7:F11)</f>
        <v>736967.1499999999</v>
      </c>
      <c r="H11" s="110"/>
      <c r="I11" s="110"/>
      <c r="J11" s="110"/>
      <c r="K11" s="110"/>
      <c r="L11" s="110"/>
      <c r="M11" s="110"/>
    </row>
    <row r="12" spans="1:13" ht="21.75">
      <c r="A12" s="127">
        <v>6</v>
      </c>
      <c r="B12" s="128" t="s">
        <v>17</v>
      </c>
      <c r="C12" s="86">
        <v>13225.62</v>
      </c>
      <c r="D12" s="85">
        <v>10989.1</v>
      </c>
      <c r="E12" s="86">
        <v>13225.62</v>
      </c>
      <c r="F12" s="45">
        <f t="shared" si="0"/>
        <v>10989.1</v>
      </c>
      <c r="G12" s="155"/>
      <c r="H12" s="110"/>
      <c r="I12" s="110"/>
      <c r="J12" s="110"/>
      <c r="K12" s="110"/>
      <c r="L12" s="110"/>
      <c r="M12" s="110"/>
    </row>
    <row r="13" spans="1:13" ht="21.75">
      <c r="A13" s="127">
        <v>7</v>
      </c>
      <c r="B13" s="128" t="s">
        <v>137</v>
      </c>
      <c r="C13" s="86">
        <f>'[1]ก.พ.'!F13</f>
        <v>0</v>
      </c>
      <c r="D13" s="85"/>
      <c r="E13" s="86"/>
      <c r="F13" s="45">
        <f t="shared" si="0"/>
        <v>0</v>
      </c>
      <c r="G13" s="155"/>
      <c r="H13" s="110"/>
      <c r="I13" s="110"/>
      <c r="J13" s="110"/>
      <c r="K13" s="110"/>
      <c r="L13" s="110"/>
      <c r="M13" s="110"/>
    </row>
    <row r="14" spans="1:13" ht="21.75">
      <c r="A14" s="127">
        <v>8</v>
      </c>
      <c r="B14" s="128" t="s">
        <v>19</v>
      </c>
      <c r="C14" s="86">
        <v>12975</v>
      </c>
      <c r="D14" s="85">
        <v>12975</v>
      </c>
      <c r="E14" s="86">
        <v>12975</v>
      </c>
      <c r="F14" s="45">
        <f t="shared" si="0"/>
        <v>12975</v>
      </c>
      <c r="G14" s="155"/>
      <c r="H14" s="110"/>
      <c r="I14" s="110"/>
      <c r="J14" s="110"/>
      <c r="K14" s="110"/>
      <c r="L14" s="110"/>
      <c r="M14" s="110"/>
    </row>
    <row r="15" spans="1:13" ht="21.75">
      <c r="A15" s="127">
        <v>9</v>
      </c>
      <c r="B15" s="128" t="s">
        <v>138</v>
      </c>
      <c r="C15" s="86">
        <f>'[1]ก.พ.'!F15</f>
        <v>0.5300000000006548</v>
      </c>
      <c r="D15" s="85"/>
      <c r="E15" s="86"/>
      <c r="F15" s="45">
        <f t="shared" si="0"/>
        <v>0.5300000000006548</v>
      </c>
      <c r="G15" s="155"/>
      <c r="H15" s="110"/>
      <c r="I15" s="110"/>
      <c r="J15" s="110"/>
      <c r="K15" s="110"/>
      <c r="L15" s="110"/>
      <c r="M15" s="110"/>
    </row>
    <row r="16" spans="1:13" ht="21.75">
      <c r="A16" s="127">
        <v>10</v>
      </c>
      <c r="B16" s="128" t="s">
        <v>139</v>
      </c>
      <c r="C16" s="86">
        <f>'[1]ก.พ.'!F16</f>
        <v>1761353.36</v>
      </c>
      <c r="D16" s="85">
        <v>124.35</v>
      </c>
      <c r="E16" s="86"/>
      <c r="F16" s="45">
        <f t="shared" si="0"/>
        <v>1761477.7100000002</v>
      </c>
      <c r="G16" s="155"/>
      <c r="H16" s="110"/>
      <c r="I16" s="110"/>
      <c r="J16" s="110"/>
      <c r="K16" s="110"/>
      <c r="L16" s="110"/>
      <c r="M16" s="110"/>
    </row>
    <row r="17" spans="1:13" ht="21.75">
      <c r="A17" s="129">
        <v>11</v>
      </c>
      <c r="B17" s="130" t="s">
        <v>140</v>
      </c>
      <c r="C17" s="240">
        <f>'[1]ก.พ.'!F17</f>
        <v>69651</v>
      </c>
      <c r="D17" s="87"/>
      <c r="E17" s="131"/>
      <c r="F17" s="132">
        <f t="shared" si="0"/>
        <v>69651</v>
      </c>
      <c r="G17" s="155"/>
      <c r="H17" s="110"/>
      <c r="I17" s="110"/>
      <c r="J17" s="110"/>
      <c r="K17" s="110"/>
      <c r="L17" s="110"/>
      <c r="M17" s="110"/>
    </row>
    <row r="18" spans="1:13" ht="22.5" thickBot="1">
      <c r="A18" s="224" t="s">
        <v>20</v>
      </c>
      <c r="B18" s="224"/>
      <c r="C18" s="88">
        <f>SUM(C7:C17)</f>
        <v>2655727.92</v>
      </c>
      <c r="D18" s="88">
        <f>SUM(D7:D17)</f>
        <v>31261.199999999997</v>
      </c>
      <c r="E18" s="88">
        <f>SUM(E7:E17)</f>
        <v>94928.62999999999</v>
      </c>
      <c r="F18" s="88">
        <f>SUM(F7:F17)</f>
        <v>2592060.49</v>
      </c>
      <c r="G18" s="156">
        <v>1014192.74</v>
      </c>
      <c r="H18" s="110"/>
      <c r="I18" s="110"/>
      <c r="J18" s="110"/>
      <c r="K18" s="110"/>
      <c r="L18" s="110"/>
      <c r="M18" s="110"/>
    </row>
    <row r="19" spans="1:7" s="110" customFormat="1" ht="22.5" thickTop="1">
      <c r="A19" s="225"/>
      <c r="B19" s="225"/>
      <c r="C19" s="225"/>
      <c r="D19" s="225"/>
      <c r="E19" s="225"/>
      <c r="F19" s="225"/>
      <c r="G19" s="148"/>
    </row>
  </sheetData>
  <sheetProtection/>
  <mergeCells count="5">
    <mergeCell ref="A3:F3"/>
    <mergeCell ref="A4:F4"/>
    <mergeCell ref="A5:F5"/>
    <mergeCell ref="A18:B18"/>
    <mergeCell ref="A19:F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:G101"/>
    </sheetView>
  </sheetViews>
  <sheetFormatPr defaultColWidth="9.140625" defaultRowHeight="15"/>
  <cols>
    <col min="1" max="1" width="13.140625" style="0" customWidth="1"/>
    <col min="2" max="2" width="12.00390625" style="0" customWidth="1"/>
    <col min="3" max="3" width="15.140625" style="0" customWidth="1"/>
    <col min="4" max="4" width="13.57421875" style="0" customWidth="1"/>
    <col min="5" max="5" width="27.7109375" style="0" customWidth="1"/>
    <col min="7" max="7" width="14.7109375" style="0" customWidth="1"/>
  </cols>
  <sheetData>
    <row r="1" spans="1:7" ht="21">
      <c r="A1" s="232" t="s">
        <v>21</v>
      </c>
      <c r="B1" s="232"/>
      <c r="C1" s="232"/>
      <c r="D1" s="232"/>
      <c r="E1" s="232"/>
      <c r="F1" s="232"/>
      <c r="G1" s="232"/>
    </row>
    <row r="2" spans="1:7" ht="21">
      <c r="A2" s="232" t="s">
        <v>22</v>
      </c>
      <c r="B2" s="232"/>
      <c r="C2" s="232"/>
      <c r="D2" s="232"/>
      <c r="E2" s="232"/>
      <c r="F2" s="232"/>
      <c r="G2" s="232"/>
    </row>
    <row r="3" spans="1:7" ht="21">
      <c r="A3" s="232" t="s">
        <v>306</v>
      </c>
      <c r="B3" s="232"/>
      <c r="C3" s="232"/>
      <c r="D3" s="232"/>
      <c r="E3" s="232"/>
      <c r="F3" s="232"/>
      <c r="G3" s="232"/>
    </row>
    <row r="4" spans="1:7" ht="21">
      <c r="A4" s="138"/>
      <c r="B4" s="138"/>
      <c r="C4" s="138"/>
      <c r="D4" s="138"/>
      <c r="E4" s="138"/>
      <c r="F4" s="138"/>
      <c r="G4" s="138"/>
    </row>
    <row r="5" spans="1:7" ht="21">
      <c r="A5" s="233" t="s">
        <v>23</v>
      </c>
      <c r="B5" s="234"/>
      <c r="C5" s="234"/>
      <c r="D5" s="235"/>
      <c r="E5" s="229" t="s">
        <v>0</v>
      </c>
      <c r="F5" s="53"/>
      <c r="G5" s="46" t="s">
        <v>24</v>
      </c>
    </row>
    <row r="6" spans="1:7" ht="21">
      <c r="A6" s="73" t="s">
        <v>25</v>
      </c>
      <c r="B6" s="53" t="s">
        <v>85</v>
      </c>
      <c r="C6" s="236" t="s">
        <v>86</v>
      </c>
      <c r="D6" s="53" t="s">
        <v>26</v>
      </c>
      <c r="E6" s="230"/>
      <c r="F6" s="47" t="s">
        <v>27</v>
      </c>
      <c r="G6" s="47" t="s">
        <v>26</v>
      </c>
    </row>
    <row r="7" spans="1:7" ht="21">
      <c r="A7" s="73" t="s">
        <v>4</v>
      </c>
      <c r="B7" s="47" t="s">
        <v>87</v>
      </c>
      <c r="C7" s="237"/>
      <c r="D7" s="47" t="s">
        <v>4</v>
      </c>
      <c r="E7" s="230"/>
      <c r="F7" s="47" t="s">
        <v>3</v>
      </c>
      <c r="G7" s="47" t="s">
        <v>4</v>
      </c>
    </row>
    <row r="8" spans="1:7" ht="21">
      <c r="A8" s="75"/>
      <c r="B8" s="54"/>
      <c r="C8" s="238"/>
      <c r="D8" s="54"/>
      <c r="E8" s="231"/>
      <c r="F8" s="54"/>
      <c r="G8" s="54"/>
    </row>
    <row r="9" spans="1:7" ht="21">
      <c r="A9" s="56"/>
      <c r="B9" s="56"/>
      <c r="C9" s="56"/>
      <c r="D9" s="50">
        <v>59786694.86</v>
      </c>
      <c r="E9" s="91" t="s">
        <v>28</v>
      </c>
      <c r="F9" s="60"/>
      <c r="G9" s="58">
        <v>68874356.71</v>
      </c>
    </row>
    <row r="10" spans="1:7" ht="21">
      <c r="A10" s="56"/>
      <c r="B10" s="56"/>
      <c r="C10" s="56"/>
      <c r="D10" s="57"/>
      <c r="E10" s="92" t="s">
        <v>29</v>
      </c>
      <c r="F10" s="60"/>
      <c r="G10" s="57"/>
    </row>
    <row r="11" spans="1:7" ht="21">
      <c r="A11" s="50">
        <v>820000</v>
      </c>
      <c r="B11" s="50"/>
      <c r="C11" s="50">
        <f>A11+B11</f>
        <v>820000</v>
      </c>
      <c r="D11" s="58">
        <v>872689.58</v>
      </c>
      <c r="E11" s="89" t="s">
        <v>30</v>
      </c>
      <c r="F11" s="60" t="s">
        <v>92</v>
      </c>
      <c r="G11" s="58">
        <v>93345</v>
      </c>
    </row>
    <row r="12" spans="1:7" ht="21">
      <c r="A12" s="50">
        <v>735000</v>
      </c>
      <c r="B12" s="50"/>
      <c r="C12" s="50">
        <f>A12+B12</f>
        <v>735000</v>
      </c>
      <c r="D12" s="50">
        <v>334426</v>
      </c>
      <c r="E12" s="89" t="s">
        <v>31</v>
      </c>
      <c r="F12" s="60" t="s">
        <v>96</v>
      </c>
      <c r="G12" s="58">
        <v>36648</v>
      </c>
    </row>
    <row r="13" spans="1:7" ht="21">
      <c r="A13" s="50">
        <v>601000</v>
      </c>
      <c r="B13" s="50"/>
      <c r="C13" s="50">
        <f>A13+B13</f>
        <v>601000</v>
      </c>
      <c r="D13" s="61">
        <v>462869.63</v>
      </c>
      <c r="E13" s="89" t="s">
        <v>32</v>
      </c>
      <c r="F13" s="60" t="s">
        <v>103</v>
      </c>
      <c r="G13" s="58">
        <v>199097.5</v>
      </c>
    </row>
    <row r="14" spans="1:7" ht="21">
      <c r="A14" s="50">
        <v>433000</v>
      </c>
      <c r="B14" s="50"/>
      <c r="C14" s="50">
        <f>A14+B14</f>
        <v>433000</v>
      </c>
      <c r="D14" s="61">
        <v>33909</v>
      </c>
      <c r="E14" s="89" t="s">
        <v>33</v>
      </c>
      <c r="F14" s="60" t="s">
        <v>107</v>
      </c>
      <c r="G14" s="58">
        <v>7200</v>
      </c>
    </row>
    <row r="15" spans="1:7" ht="21">
      <c r="A15" s="62">
        <v>22990000</v>
      </c>
      <c r="B15" s="62"/>
      <c r="C15" s="50">
        <f>A15+B15</f>
        <v>22990000</v>
      </c>
      <c r="D15" s="63">
        <v>14298036.61</v>
      </c>
      <c r="E15" s="93" t="s">
        <v>34</v>
      </c>
      <c r="F15" s="65" t="s">
        <v>113</v>
      </c>
      <c r="G15" s="58">
        <v>3166448.01</v>
      </c>
    </row>
    <row r="16" spans="1:7" ht="21">
      <c r="A16" s="62">
        <v>41000000</v>
      </c>
      <c r="B16" s="62"/>
      <c r="C16" s="50">
        <f>A16+B16</f>
        <v>41000000</v>
      </c>
      <c r="D16" s="61">
        <v>33771181.86</v>
      </c>
      <c r="E16" s="89" t="s">
        <v>35</v>
      </c>
      <c r="F16" s="60" t="s">
        <v>141</v>
      </c>
      <c r="G16" s="58">
        <v>7226301</v>
      </c>
    </row>
    <row r="17" spans="1:7" ht="21">
      <c r="A17" s="62"/>
      <c r="B17" s="133"/>
      <c r="C17" s="50"/>
      <c r="D17" s="94">
        <v>514152.19</v>
      </c>
      <c r="E17" s="89" t="s">
        <v>36</v>
      </c>
      <c r="F17" s="68">
        <v>21040000</v>
      </c>
      <c r="G17" s="58">
        <v>31261.2</v>
      </c>
    </row>
    <row r="18" spans="1:7" ht="21">
      <c r="A18" s="56"/>
      <c r="B18" s="70"/>
      <c r="C18" s="56"/>
      <c r="D18" s="94">
        <v>83370</v>
      </c>
      <c r="E18" s="89" t="s">
        <v>142</v>
      </c>
      <c r="F18" s="60" t="s">
        <v>143</v>
      </c>
      <c r="G18" s="58">
        <v>42090</v>
      </c>
    </row>
    <row r="19" spans="1:7" ht="21">
      <c r="A19" s="56"/>
      <c r="B19" s="70"/>
      <c r="C19" s="56"/>
      <c r="D19" s="95">
        <v>56120</v>
      </c>
      <c r="E19" s="89" t="s">
        <v>144</v>
      </c>
      <c r="F19" s="48">
        <v>19040000</v>
      </c>
      <c r="G19" s="58">
        <v>42090</v>
      </c>
    </row>
    <row r="20" spans="1:7" ht="21">
      <c r="A20" s="56"/>
      <c r="B20" s="70"/>
      <c r="C20" s="56"/>
      <c r="D20" s="95">
        <v>6794468</v>
      </c>
      <c r="E20" s="89" t="s">
        <v>145</v>
      </c>
      <c r="F20" s="60" t="s">
        <v>146</v>
      </c>
      <c r="G20" s="58">
        <v>1127560</v>
      </c>
    </row>
    <row r="21" spans="1:7" ht="21">
      <c r="A21" s="56"/>
      <c r="B21" s="70"/>
      <c r="C21" s="56"/>
      <c r="D21" s="96"/>
      <c r="E21" s="89" t="s">
        <v>147</v>
      </c>
      <c r="F21" s="48">
        <v>2103000</v>
      </c>
      <c r="G21" s="58"/>
    </row>
    <row r="22" spans="1:7" ht="21">
      <c r="A22" s="56"/>
      <c r="B22" s="70"/>
      <c r="C22" s="56"/>
      <c r="D22" s="96">
        <v>3720</v>
      </c>
      <c r="E22" s="89" t="s">
        <v>88</v>
      </c>
      <c r="F22" s="48">
        <v>11043001</v>
      </c>
      <c r="G22" s="58"/>
    </row>
    <row r="23" spans="1:7" ht="21">
      <c r="A23" s="56"/>
      <c r="B23" s="70"/>
      <c r="C23" s="56"/>
      <c r="D23" s="96">
        <v>288</v>
      </c>
      <c r="E23" s="89" t="s">
        <v>37</v>
      </c>
      <c r="F23" s="60" t="s">
        <v>148</v>
      </c>
      <c r="G23" s="58"/>
    </row>
    <row r="24" spans="1:7" ht="21">
      <c r="A24" s="56"/>
      <c r="B24" s="70"/>
      <c r="C24" s="56"/>
      <c r="D24" s="96">
        <v>48252</v>
      </c>
      <c r="E24" s="89" t="s">
        <v>6</v>
      </c>
      <c r="F24" s="48">
        <v>30000000</v>
      </c>
      <c r="G24" s="58">
        <v>3444</v>
      </c>
    </row>
    <row r="25" spans="1:7" ht="21">
      <c r="A25" s="56"/>
      <c r="B25" s="70"/>
      <c r="C25" s="56"/>
      <c r="D25" s="96">
        <v>18050</v>
      </c>
      <c r="E25" s="89" t="s">
        <v>89</v>
      </c>
      <c r="F25" s="56"/>
      <c r="G25" s="58"/>
    </row>
    <row r="26" spans="1:7" ht="21">
      <c r="A26" s="56"/>
      <c r="B26" s="70"/>
      <c r="C26" s="56"/>
      <c r="D26" s="96">
        <v>1488710</v>
      </c>
      <c r="E26" s="97" t="s">
        <v>90</v>
      </c>
      <c r="F26" s="56">
        <v>11042000</v>
      </c>
      <c r="G26" s="58"/>
    </row>
    <row r="27" spans="1:7" ht="21">
      <c r="A27" s="56"/>
      <c r="B27" s="70"/>
      <c r="C27" s="56"/>
      <c r="D27" s="96">
        <v>100000</v>
      </c>
      <c r="E27" s="97" t="s">
        <v>149</v>
      </c>
      <c r="F27" s="56"/>
      <c r="G27" s="58"/>
    </row>
    <row r="28" spans="1:7" ht="21">
      <c r="A28" s="56"/>
      <c r="B28" s="70"/>
      <c r="C28" s="56"/>
      <c r="D28" s="96">
        <v>1878</v>
      </c>
      <c r="E28" s="89" t="s">
        <v>150</v>
      </c>
      <c r="F28" s="60" t="s">
        <v>151</v>
      </c>
      <c r="G28" s="58"/>
    </row>
    <row r="29" spans="1:7" ht="21">
      <c r="A29" s="56"/>
      <c r="B29" s="70"/>
      <c r="C29" s="56"/>
      <c r="D29" s="96"/>
      <c r="E29" s="89"/>
      <c r="F29" s="56"/>
      <c r="G29" s="58"/>
    </row>
    <row r="30" spans="1:7" ht="21">
      <c r="A30" s="56"/>
      <c r="B30" s="70"/>
      <c r="C30" s="56"/>
      <c r="D30" s="96"/>
      <c r="E30" s="89"/>
      <c r="F30" s="56"/>
      <c r="G30" s="58"/>
    </row>
    <row r="31" spans="1:7" ht="21">
      <c r="A31" s="56"/>
      <c r="B31" s="70"/>
      <c r="C31" s="56"/>
      <c r="D31" s="96"/>
      <c r="E31" s="89"/>
      <c r="F31" s="56"/>
      <c r="G31" s="61"/>
    </row>
    <row r="32" spans="1:7" ht="21">
      <c r="A32" s="56"/>
      <c r="B32" s="70"/>
      <c r="C32" s="56"/>
      <c r="D32" s="96"/>
      <c r="E32" s="89"/>
      <c r="F32" s="56"/>
      <c r="G32" s="61"/>
    </row>
    <row r="33" spans="1:7" ht="21">
      <c r="A33" s="56"/>
      <c r="B33" s="70"/>
      <c r="C33" s="56"/>
      <c r="D33" s="96"/>
      <c r="E33" s="89"/>
      <c r="F33" s="56"/>
      <c r="G33" s="61"/>
    </row>
    <row r="34" spans="1:7" ht="21">
      <c r="A34" s="56"/>
      <c r="B34" s="70"/>
      <c r="C34" s="56"/>
      <c r="D34" s="96"/>
      <c r="E34" s="89"/>
      <c r="F34" s="56"/>
      <c r="G34" s="61"/>
    </row>
    <row r="35" spans="1:7" ht="21">
      <c r="A35" s="56"/>
      <c r="B35" s="70"/>
      <c r="C35" s="56"/>
      <c r="D35" s="96"/>
      <c r="E35" s="89"/>
      <c r="F35" s="56"/>
      <c r="G35" s="61"/>
    </row>
    <row r="36" spans="1:7" ht="21">
      <c r="A36" s="56"/>
      <c r="B36" s="70"/>
      <c r="C36" s="56"/>
      <c r="D36" s="96"/>
      <c r="E36" s="89"/>
      <c r="F36" s="56"/>
      <c r="G36" s="61"/>
    </row>
    <row r="37" spans="1:7" ht="21">
      <c r="A37" s="56"/>
      <c r="B37" s="70"/>
      <c r="C37" s="56"/>
      <c r="D37" s="96"/>
      <c r="E37" s="89"/>
      <c r="F37" s="56"/>
      <c r="G37" s="61"/>
    </row>
    <row r="38" spans="1:7" ht="21">
      <c r="A38" s="56"/>
      <c r="B38" s="70"/>
      <c r="C38" s="56"/>
      <c r="D38" s="96"/>
      <c r="E38" s="89"/>
      <c r="F38" s="56"/>
      <c r="G38" s="61"/>
    </row>
    <row r="39" spans="1:7" ht="21">
      <c r="A39" s="56"/>
      <c r="B39" s="70"/>
      <c r="C39" s="56"/>
      <c r="D39" s="96"/>
      <c r="E39" s="89"/>
      <c r="F39" s="56"/>
      <c r="G39" s="61"/>
    </row>
    <row r="40" spans="1:7" ht="21">
      <c r="A40" s="56"/>
      <c r="B40" s="70"/>
      <c r="C40" s="56"/>
      <c r="D40" s="96"/>
      <c r="E40" s="89"/>
      <c r="F40" s="56"/>
      <c r="G40" s="61"/>
    </row>
    <row r="41" spans="1:7" ht="21">
      <c r="A41" s="56"/>
      <c r="B41" s="70"/>
      <c r="C41" s="56"/>
      <c r="D41" s="96"/>
      <c r="E41" s="89"/>
      <c r="F41" s="56"/>
      <c r="G41" s="61"/>
    </row>
    <row r="42" spans="1:7" ht="21">
      <c r="A42" s="56"/>
      <c r="B42" s="70"/>
      <c r="C42" s="56"/>
      <c r="D42" s="96"/>
      <c r="E42" s="89"/>
      <c r="F42" s="56"/>
      <c r="G42" s="61"/>
    </row>
    <row r="43" spans="1:7" ht="21">
      <c r="A43" s="56"/>
      <c r="B43" s="70"/>
      <c r="C43" s="56"/>
      <c r="D43" s="96"/>
      <c r="E43" s="89"/>
      <c r="F43" s="56"/>
      <c r="G43" s="61"/>
    </row>
    <row r="44" spans="1:7" ht="21">
      <c r="A44" s="56"/>
      <c r="B44" s="70"/>
      <c r="C44" s="56"/>
      <c r="D44" s="96"/>
      <c r="E44" s="89"/>
      <c r="F44" s="56"/>
      <c r="G44" s="61"/>
    </row>
    <row r="45" spans="1:7" ht="21">
      <c r="A45" s="56"/>
      <c r="B45" s="70"/>
      <c r="C45" s="56"/>
      <c r="D45" s="96"/>
      <c r="E45" s="89"/>
      <c r="F45" s="56"/>
      <c r="G45" s="61"/>
    </row>
    <row r="46" spans="1:7" ht="21">
      <c r="A46" s="56"/>
      <c r="B46" s="70"/>
      <c r="C46" s="56"/>
      <c r="D46" s="96"/>
      <c r="E46" s="89"/>
      <c r="F46" s="56"/>
      <c r="G46" s="61"/>
    </row>
    <row r="47" spans="1:7" ht="21">
      <c r="A47" s="56"/>
      <c r="B47" s="70"/>
      <c r="C47" s="56"/>
      <c r="D47" s="96"/>
      <c r="E47" s="89"/>
      <c r="F47" s="56"/>
      <c r="G47" s="61"/>
    </row>
    <row r="48" spans="1:7" ht="21">
      <c r="A48" s="56"/>
      <c r="B48" s="70"/>
      <c r="C48" s="56"/>
      <c r="D48" s="96"/>
      <c r="E48" s="89"/>
      <c r="F48" s="56"/>
      <c r="G48" s="61"/>
    </row>
    <row r="49" spans="1:7" ht="21">
      <c r="A49" s="56"/>
      <c r="B49" s="70"/>
      <c r="C49" s="56"/>
      <c r="D49" s="96"/>
      <c r="E49" s="89"/>
      <c r="F49" s="56"/>
      <c r="G49" s="61"/>
    </row>
    <row r="50" spans="1:7" ht="21">
      <c r="A50" s="56"/>
      <c r="B50" s="70"/>
      <c r="C50" s="56"/>
      <c r="D50" s="96"/>
      <c r="E50" s="89"/>
      <c r="F50" s="56"/>
      <c r="G50" s="61"/>
    </row>
    <row r="51" spans="1:7" ht="21">
      <c r="A51" s="56"/>
      <c r="B51" s="70"/>
      <c r="C51" s="56"/>
      <c r="D51" s="96"/>
      <c r="E51" s="89"/>
      <c r="F51" s="56"/>
      <c r="G51" s="61"/>
    </row>
    <row r="52" spans="1:7" ht="21">
      <c r="A52" s="56"/>
      <c r="B52" s="70"/>
      <c r="C52" s="56"/>
      <c r="D52" s="96"/>
      <c r="E52" s="89"/>
      <c r="F52" s="56"/>
      <c r="G52" s="61"/>
    </row>
    <row r="53" spans="1:7" ht="21">
      <c r="A53" s="56"/>
      <c r="B53" s="70"/>
      <c r="C53" s="56"/>
      <c r="D53" s="96"/>
      <c r="E53" s="89"/>
      <c r="F53" s="56"/>
      <c r="G53" s="61"/>
    </row>
    <row r="54" spans="1:7" ht="21.75" thickBot="1">
      <c r="A54" s="134">
        <f>SUM(A10:A53)</f>
        <v>66579000</v>
      </c>
      <c r="B54" s="134">
        <f>SUM(B10:B53)</f>
        <v>0</v>
      </c>
      <c r="C54" s="134">
        <f>SUM(C10:C53)</f>
        <v>66579000</v>
      </c>
      <c r="D54" s="134">
        <f>SUM(D10:D53)</f>
        <v>58882120.87</v>
      </c>
      <c r="E54" s="135" t="s">
        <v>38</v>
      </c>
      <c r="F54" s="136"/>
      <c r="G54" s="98">
        <f>SUM(G10:G35)</f>
        <v>11975484.709999999</v>
      </c>
    </row>
    <row r="55" spans="1:7" ht="21.75" thickTop="1">
      <c r="A55" s="64"/>
      <c r="B55" s="64"/>
      <c r="C55" s="64"/>
      <c r="D55" s="67"/>
      <c r="E55" s="71"/>
      <c r="F55" s="72"/>
      <c r="G55" s="67"/>
    </row>
    <row r="56" spans="1:7" ht="21">
      <c r="A56" s="64"/>
      <c r="B56" s="64"/>
      <c r="C56" s="64"/>
      <c r="D56" s="67"/>
      <c r="E56" s="71"/>
      <c r="F56" s="72"/>
      <c r="G56" s="67"/>
    </row>
    <row r="57" spans="1:7" ht="21">
      <c r="A57" s="64"/>
      <c r="B57" s="64"/>
      <c r="C57" s="64"/>
      <c r="D57" s="67"/>
      <c r="E57" s="71"/>
      <c r="F57" s="72"/>
      <c r="G57" s="67"/>
    </row>
    <row r="58" spans="1:7" ht="21">
      <c r="A58" s="64"/>
      <c r="B58" s="64"/>
      <c r="C58" s="64"/>
      <c r="D58" s="67"/>
      <c r="E58" s="71"/>
      <c r="F58" s="72"/>
      <c r="G58" s="67"/>
    </row>
    <row r="59" spans="1:7" ht="21">
      <c r="A59" s="64"/>
      <c r="B59" s="64"/>
      <c r="C59" s="64"/>
      <c r="D59" s="67"/>
      <c r="E59" s="71"/>
      <c r="F59" s="72"/>
      <c r="G59" s="67"/>
    </row>
    <row r="60" spans="1:7" ht="21">
      <c r="A60" s="64"/>
      <c r="B60" s="64"/>
      <c r="C60" s="64"/>
      <c r="D60" s="67"/>
      <c r="E60" s="71"/>
      <c r="F60" s="72"/>
      <c r="G60" s="67"/>
    </row>
    <row r="61" spans="1:7" ht="21">
      <c r="A61" s="64"/>
      <c r="B61" s="64"/>
      <c r="C61" s="64"/>
      <c r="D61" s="67"/>
      <c r="E61" s="71" t="s">
        <v>39</v>
      </c>
      <c r="F61" s="72"/>
      <c r="G61" s="67"/>
    </row>
    <row r="62" spans="1:7" ht="21">
      <c r="A62" s="226" t="s">
        <v>23</v>
      </c>
      <c r="B62" s="227"/>
      <c r="C62" s="227"/>
      <c r="D62" s="228"/>
      <c r="E62" s="229" t="s">
        <v>0</v>
      </c>
      <c r="F62" s="53"/>
      <c r="G62" s="53" t="s">
        <v>24</v>
      </c>
    </row>
    <row r="63" spans="1:7" ht="21">
      <c r="A63" s="139" t="s">
        <v>25</v>
      </c>
      <c r="B63" s="53" t="s">
        <v>85</v>
      </c>
      <c r="C63" s="229" t="s">
        <v>86</v>
      </c>
      <c r="D63" s="53" t="s">
        <v>26</v>
      </c>
      <c r="E63" s="230"/>
      <c r="F63" s="53" t="s">
        <v>27</v>
      </c>
      <c r="G63" s="140" t="s">
        <v>26</v>
      </c>
    </row>
    <row r="64" spans="1:7" ht="21">
      <c r="A64" s="73" t="s">
        <v>4</v>
      </c>
      <c r="B64" s="47" t="s">
        <v>87</v>
      </c>
      <c r="C64" s="230"/>
      <c r="D64" s="47" t="s">
        <v>4</v>
      </c>
      <c r="E64" s="230"/>
      <c r="F64" s="47" t="s">
        <v>3</v>
      </c>
      <c r="G64" s="74" t="s">
        <v>4</v>
      </c>
    </row>
    <row r="65" spans="1:7" ht="21">
      <c r="A65" s="75"/>
      <c r="B65" s="54"/>
      <c r="C65" s="231"/>
      <c r="D65" s="54"/>
      <c r="E65" s="231"/>
      <c r="F65" s="54"/>
      <c r="G65" s="76"/>
    </row>
    <row r="66" spans="1:7" ht="21">
      <c r="A66" s="55"/>
      <c r="B66" s="70"/>
      <c r="C66" s="55"/>
      <c r="D66" s="99"/>
      <c r="E66" s="52" t="s">
        <v>40</v>
      </c>
      <c r="F66" s="56"/>
      <c r="G66" s="99"/>
    </row>
    <row r="67" spans="1:7" ht="21">
      <c r="A67" s="58">
        <v>23090612</v>
      </c>
      <c r="B67" s="100"/>
      <c r="C67" s="58">
        <f>SUM(A67)</f>
        <v>23090612</v>
      </c>
      <c r="D67" s="63">
        <v>13295172</v>
      </c>
      <c r="E67" s="59" t="s">
        <v>152</v>
      </c>
      <c r="F67" s="60" t="s">
        <v>153</v>
      </c>
      <c r="G67" s="63">
        <v>1832675</v>
      </c>
    </row>
    <row r="68" spans="1:7" ht="21">
      <c r="A68" s="58">
        <v>4142520</v>
      </c>
      <c r="B68" s="49"/>
      <c r="C68" s="58">
        <f aca="true" t="shared" si="0" ref="C68:C77">SUM(A68)</f>
        <v>4142520</v>
      </c>
      <c r="D68" s="58">
        <v>2366232</v>
      </c>
      <c r="E68" s="59" t="s">
        <v>154</v>
      </c>
      <c r="F68" s="60" t="s">
        <v>155</v>
      </c>
      <c r="G68" s="58">
        <v>337650</v>
      </c>
    </row>
    <row r="69" spans="1:7" ht="21">
      <c r="A69" s="58">
        <v>11655000</v>
      </c>
      <c r="B69" s="49"/>
      <c r="C69" s="58">
        <f t="shared" si="0"/>
        <v>11655000</v>
      </c>
      <c r="D69" s="58">
        <v>6111085</v>
      </c>
      <c r="E69" s="59" t="s">
        <v>156</v>
      </c>
      <c r="F69" s="60" t="s">
        <v>157</v>
      </c>
      <c r="G69" s="58">
        <v>883890</v>
      </c>
    </row>
    <row r="70" spans="1:7" ht="21">
      <c r="A70" s="58">
        <v>1864000</v>
      </c>
      <c r="B70" s="101"/>
      <c r="C70" s="58">
        <f t="shared" si="0"/>
        <v>1864000</v>
      </c>
      <c r="D70" s="58">
        <v>123980</v>
      </c>
      <c r="E70" s="59" t="s">
        <v>158</v>
      </c>
      <c r="F70" s="60" t="s">
        <v>159</v>
      </c>
      <c r="G70" s="58">
        <v>16100</v>
      </c>
    </row>
    <row r="71" spans="1:7" ht="21">
      <c r="A71" s="58">
        <v>7981630</v>
      </c>
      <c r="B71" s="102"/>
      <c r="C71" s="58">
        <f t="shared" si="0"/>
        <v>7981630</v>
      </c>
      <c r="D71" s="63">
        <v>2286021.23</v>
      </c>
      <c r="E71" s="59" t="s">
        <v>160</v>
      </c>
      <c r="F71" s="60" t="s">
        <v>161</v>
      </c>
      <c r="G71" s="63">
        <v>240634.3</v>
      </c>
    </row>
    <row r="72" spans="1:7" ht="21">
      <c r="A72" s="58">
        <v>4009978</v>
      </c>
      <c r="B72" s="101"/>
      <c r="C72" s="58">
        <f t="shared" si="0"/>
        <v>4009978</v>
      </c>
      <c r="D72" s="63">
        <v>1375531.34</v>
      </c>
      <c r="E72" s="59" t="s">
        <v>162</v>
      </c>
      <c r="F72" s="60" t="s">
        <v>163</v>
      </c>
      <c r="G72" s="63">
        <v>38235.6</v>
      </c>
    </row>
    <row r="73" spans="1:7" ht="21">
      <c r="A73" s="58">
        <v>2625000</v>
      </c>
      <c r="B73" s="101"/>
      <c r="C73" s="58">
        <f t="shared" si="0"/>
        <v>2625000</v>
      </c>
      <c r="D73" s="63">
        <v>987513.88</v>
      </c>
      <c r="E73" s="59" t="s">
        <v>164</v>
      </c>
      <c r="F73" s="60" t="s">
        <v>165</v>
      </c>
      <c r="G73" s="63">
        <v>140770.51</v>
      </c>
    </row>
    <row r="74" spans="1:7" ht="21">
      <c r="A74" s="58">
        <v>505000</v>
      </c>
      <c r="B74" s="102"/>
      <c r="C74" s="58">
        <f t="shared" si="0"/>
        <v>505000</v>
      </c>
      <c r="D74" s="63">
        <v>173200</v>
      </c>
      <c r="E74" s="59" t="s">
        <v>166</v>
      </c>
      <c r="F74" s="60" t="s">
        <v>167</v>
      </c>
      <c r="G74" s="63"/>
    </row>
    <row r="75" spans="1:7" ht="21">
      <c r="A75" s="58">
        <v>6539700</v>
      </c>
      <c r="B75" s="101"/>
      <c r="C75" s="58">
        <f t="shared" si="0"/>
        <v>6539700</v>
      </c>
      <c r="D75" s="63">
        <v>2488000</v>
      </c>
      <c r="E75" s="59" t="s">
        <v>168</v>
      </c>
      <c r="F75" s="60" t="s">
        <v>169</v>
      </c>
      <c r="G75" s="63">
        <v>728000</v>
      </c>
    </row>
    <row r="76" spans="1:7" ht="21">
      <c r="A76" s="58">
        <v>20000</v>
      </c>
      <c r="B76" s="103"/>
      <c r="C76" s="58">
        <f t="shared" si="0"/>
        <v>20000</v>
      </c>
      <c r="D76" s="63"/>
      <c r="E76" s="59" t="s">
        <v>170</v>
      </c>
      <c r="F76" s="60" t="s">
        <v>171</v>
      </c>
      <c r="G76" s="63"/>
    </row>
    <row r="77" spans="1:7" ht="21">
      <c r="A77" s="58">
        <v>4145560</v>
      </c>
      <c r="B77" s="104"/>
      <c r="C77" s="58">
        <f t="shared" si="0"/>
        <v>4145560</v>
      </c>
      <c r="D77" s="61">
        <v>2383022.91</v>
      </c>
      <c r="E77" s="137" t="s">
        <v>172</v>
      </c>
      <c r="F77" s="60" t="s">
        <v>173</v>
      </c>
      <c r="G77" s="63">
        <v>265000</v>
      </c>
    </row>
    <row r="78" spans="1:7" ht="21">
      <c r="A78" s="56"/>
      <c r="B78" s="59"/>
      <c r="C78" s="58"/>
      <c r="D78" s="50">
        <v>70430</v>
      </c>
      <c r="E78" s="137" t="s">
        <v>144</v>
      </c>
      <c r="F78" s="48">
        <v>19040000</v>
      </c>
      <c r="G78" s="50">
        <v>14310</v>
      </c>
    </row>
    <row r="79" spans="1:7" ht="21">
      <c r="A79" s="56"/>
      <c r="B79" s="59"/>
      <c r="C79" s="56"/>
      <c r="D79" s="50">
        <v>6801468</v>
      </c>
      <c r="E79" s="137" t="s">
        <v>145</v>
      </c>
      <c r="F79" s="60" t="s">
        <v>146</v>
      </c>
      <c r="G79" s="50">
        <v>1130560</v>
      </c>
    </row>
    <row r="80" spans="1:7" ht="21">
      <c r="A80" s="56"/>
      <c r="B80" s="59"/>
      <c r="C80" s="56"/>
      <c r="D80" s="61">
        <v>553055.95</v>
      </c>
      <c r="E80" s="137" t="s">
        <v>36</v>
      </c>
      <c r="F80" s="68">
        <v>21040000</v>
      </c>
      <c r="G80" s="61">
        <v>94928.63</v>
      </c>
    </row>
    <row r="81" spans="1:7" ht="21">
      <c r="A81" s="56"/>
      <c r="B81" s="59"/>
      <c r="C81" s="56"/>
      <c r="D81" s="61">
        <v>83370</v>
      </c>
      <c r="E81" s="89" t="s">
        <v>142</v>
      </c>
      <c r="F81" s="60" t="s">
        <v>143</v>
      </c>
      <c r="G81" s="61">
        <v>42090</v>
      </c>
    </row>
    <row r="82" spans="1:7" ht="21">
      <c r="A82" s="56"/>
      <c r="B82" s="59"/>
      <c r="C82" s="56"/>
      <c r="D82" s="61">
        <v>4385460.73</v>
      </c>
      <c r="E82" s="137" t="s">
        <v>7</v>
      </c>
      <c r="F82" s="60" t="s">
        <v>151</v>
      </c>
      <c r="G82" s="61"/>
    </row>
    <row r="83" spans="1:7" ht="21">
      <c r="A83" s="56"/>
      <c r="B83" s="59"/>
      <c r="C83" s="56"/>
      <c r="D83" s="61">
        <v>242000</v>
      </c>
      <c r="E83" s="137" t="s">
        <v>6</v>
      </c>
      <c r="F83" s="60" t="s">
        <v>174</v>
      </c>
      <c r="G83" s="61">
        <v>242000</v>
      </c>
    </row>
    <row r="84" spans="1:7" ht="21">
      <c r="A84" s="56"/>
      <c r="B84" s="59"/>
      <c r="C84" s="56"/>
      <c r="D84" s="61">
        <v>100000</v>
      </c>
      <c r="E84" s="205" t="s">
        <v>149</v>
      </c>
      <c r="F84" s="60"/>
      <c r="G84" s="61"/>
    </row>
    <row r="85" spans="1:7" ht="21">
      <c r="A85" s="56"/>
      <c r="B85" s="59"/>
      <c r="C85" s="56"/>
      <c r="D85" s="61">
        <v>275.31</v>
      </c>
      <c r="E85" s="205" t="s">
        <v>32</v>
      </c>
      <c r="F85" s="60" t="s">
        <v>103</v>
      </c>
      <c r="G85" s="61"/>
    </row>
    <row r="86" spans="1:7" ht="21">
      <c r="A86" s="56"/>
      <c r="B86" s="59"/>
      <c r="C86" s="56"/>
      <c r="D86" s="61"/>
      <c r="E86" s="137"/>
      <c r="F86" s="60"/>
      <c r="G86" s="61"/>
    </row>
    <row r="87" spans="1:7" ht="21">
      <c r="A87" s="56"/>
      <c r="B87" s="59"/>
      <c r="C87" s="56"/>
      <c r="D87" s="61"/>
      <c r="E87" s="51"/>
      <c r="F87" s="60"/>
      <c r="G87" s="61"/>
    </row>
    <row r="88" spans="1:7" ht="21">
      <c r="A88" s="56"/>
      <c r="B88" s="59"/>
      <c r="C88" s="56"/>
      <c r="D88" s="61"/>
      <c r="E88" s="51"/>
      <c r="F88" s="60"/>
      <c r="G88" s="61"/>
    </row>
    <row r="89" spans="1:7" ht="21">
      <c r="A89" s="56"/>
      <c r="B89" s="59"/>
      <c r="C89" s="56"/>
      <c r="D89" s="61"/>
      <c r="E89" s="51"/>
      <c r="F89" s="60"/>
      <c r="G89" s="61"/>
    </row>
    <row r="90" spans="1:7" ht="21">
      <c r="A90" s="56"/>
      <c r="B90" s="59"/>
      <c r="C90" s="56"/>
      <c r="D90" s="61"/>
      <c r="E90" s="51"/>
      <c r="F90" s="60"/>
      <c r="G90" s="61"/>
    </row>
    <row r="91" spans="1:7" ht="21">
      <c r="A91" s="56"/>
      <c r="B91" s="59"/>
      <c r="C91" s="56"/>
      <c r="D91" s="61"/>
      <c r="E91" s="51"/>
      <c r="F91" s="60"/>
      <c r="G91" s="61"/>
    </row>
    <row r="92" spans="1:7" ht="21">
      <c r="A92" s="56"/>
      <c r="B92" s="59"/>
      <c r="C92" s="56"/>
      <c r="D92" s="61"/>
      <c r="E92" s="51"/>
      <c r="F92" s="48"/>
      <c r="G92" s="61"/>
    </row>
    <row r="93" spans="1:7" ht="21">
      <c r="A93" s="56"/>
      <c r="B93" s="59"/>
      <c r="C93" s="56"/>
      <c r="D93" s="77"/>
      <c r="E93" s="59"/>
      <c r="F93" s="48"/>
      <c r="G93" s="61"/>
    </row>
    <row r="94" spans="1:7" ht="21">
      <c r="A94" s="69"/>
      <c r="B94" s="59"/>
      <c r="C94" s="69"/>
      <c r="D94" s="61"/>
      <c r="E94" s="59"/>
      <c r="F94" s="56"/>
      <c r="G94" s="61"/>
    </row>
    <row r="95" spans="1:7" ht="21.75" thickBot="1">
      <c r="A95" s="105">
        <f>SUM(A67:A84)</f>
        <v>66579000</v>
      </c>
      <c r="B95" s="105">
        <f>SUM(B67:B94)</f>
        <v>0</v>
      </c>
      <c r="C95" s="105">
        <f>SUM(C63:C83)</f>
        <v>66579000</v>
      </c>
      <c r="D95" s="66">
        <f>SUM(D66:D94)</f>
        <v>43825818.35000001</v>
      </c>
      <c r="E95" s="90" t="s">
        <v>41</v>
      </c>
      <c r="F95" s="106"/>
      <c r="G95" s="66">
        <f>SUM(G67:G87)</f>
        <v>6006844.04</v>
      </c>
    </row>
    <row r="96" spans="1:7" ht="21.75" thickTop="1">
      <c r="A96" s="59"/>
      <c r="B96" s="59"/>
      <c r="C96" s="59"/>
      <c r="D96" s="50">
        <f>D54-D95</f>
        <v>15056302.519999988</v>
      </c>
      <c r="E96" s="78" t="s">
        <v>42</v>
      </c>
      <c r="F96" s="59"/>
      <c r="G96" s="50">
        <f>G54-G95</f>
        <v>5968640.669999999</v>
      </c>
    </row>
    <row r="97" spans="1:7" ht="21">
      <c r="A97" s="59"/>
      <c r="B97" s="59"/>
      <c r="C97" s="59"/>
      <c r="D97" s="107"/>
      <c r="E97" s="78" t="s">
        <v>43</v>
      </c>
      <c r="F97" s="59"/>
      <c r="G97" s="107"/>
    </row>
    <row r="98" spans="1:7" ht="21">
      <c r="A98" s="59"/>
      <c r="B98" s="59"/>
      <c r="C98" s="59"/>
      <c r="D98" s="50"/>
      <c r="E98" s="78" t="s">
        <v>44</v>
      </c>
      <c r="F98" s="59"/>
      <c r="G98" s="61"/>
    </row>
    <row r="99" spans="1:7" ht="21.75" thickBot="1">
      <c r="A99" s="59"/>
      <c r="B99" s="59"/>
      <c r="C99" s="59"/>
      <c r="D99" s="108">
        <f>D9+D54-D95</f>
        <v>74842997.37999998</v>
      </c>
      <c r="E99" s="109" t="s">
        <v>45</v>
      </c>
      <c r="F99" s="64"/>
      <c r="G99" s="108">
        <f>G9+G54-G95</f>
        <v>74842997.37999998</v>
      </c>
    </row>
    <row r="100" spans="1:7" ht="21">
      <c r="A100" s="110"/>
      <c r="B100" s="110"/>
      <c r="C100" s="110"/>
      <c r="D100" s="110"/>
      <c r="E100" s="110"/>
      <c r="F100" s="110"/>
      <c r="G100" s="110"/>
    </row>
    <row r="101" spans="1:7" ht="21">
      <c r="A101" s="110"/>
      <c r="B101" s="110"/>
      <c r="C101" s="110"/>
      <c r="D101" s="110"/>
      <c r="E101" s="110"/>
      <c r="F101" s="110"/>
      <c r="G101" s="110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C9" sqref="C9"/>
    </sheetView>
  </sheetViews>
  <sheetFormatPr defaultColWidth="9.140625" defaultRowHeight="15"/>
  <cols>
    <col min="1" max="1" width="43.00390625" style="0" customWidth="1"/>
    <col min="2" max="2" width="13.8515625" style="0" customWidth="1"/>
    <col min="3" max="3" width="14.00390625" style="0" customWidth="1"/>
    <col min="5" max="5" width="35.140625" style="0" customWidth="1"/>
    <col min="6" max="6" width="16.28125" style="0" customWidth="1"/>
    <col min="7" max="7" width="12.8515625" style="0" customWidth="1"/>
  </cols>
  <sheetData>
    <row r="1" spans="1:13" ht="21">
      <c r="A1" s="239" t="s">
        <v>276</v>
      </c>
      <c r="B1" s="239"/>
      <c r="C1" s="239"/>
      <c r="D1" s="239"/>
      <c r="E1" s="239"/>
      <c r="F1" s="239"/>
      <c r="G1" s="157"/>
      <c r="H1" s="158"/>
      <c r="I1" s="159"/>
      <c r="J1" s="160"/>
      <c r="K1" s="160"/>
      <c r="L1" s="160"/>
      <c r="M1" s="160"/>
    </row>
    <row r="2" spans="1:13" ht="21">
      <c r="A2" s="239" t="s">
        <v>277</v>
      </c>
      <c r="B2" s="239"/>
      <c r="C2" s="239"/>
      <c r="D2" s="239"/>
      <c r="E2" s="239"/>
      <c r="F2" s="239"/>
      <c r="G2" s="157"/>
      <c r="H2" s="158"/>
      <c r="I2" s="159"/>
      <c r="J2" s="160"/>
      <c r="K2" s="160"/>
      <c r="L2" s="160"/>
      <c r="M2" s="160"/>
    </row>
    <row r="3" spans="1:13" ht="26.25" customHeight="1">
      <c r="A3" s="239" t="s">
        <v>307</v>
      </c>
      <c r="B3" s="239"/>
      <c r="C3" s="239"/>
      <c r="D3" s="239"/>
      <c r="E3" s="239"/>
      <c r="F3" s="239"/>
      <c r="G3" s="157"/>
      <c r="H3" s="158"/>
      <c r="I3" s="159"/>
      <c r="J3" s="160"/>
      <c r="K3" s="160"/>
      <c r="L3" s="160"/>
      <c r="M3" s="160"/>
    </row>
    <row r="4" spans="1:13" s="170" customFormat="1" ht="20.25">
      <c r="A4" s="161" t="s">
        <v>278</v>
      </c>
      <c r="B4" s="162"/>
      <c r="C4" s="163"/>
      <c r="D4" s="164" t="s">
        <v>279</v>
      </c>
      <c r="E4" s="162"/>
      <c r="F4" s="165"/>
      <c r="G4" s="166"/>
      <c r="H4" s="167"/>
      <c r="I4" s="168"/>
      <c r="J4" s="169"/>
      <c r="K4" s="169"/>
      <c r="L4" s="169"/>
      <c r="M4" s="169"/>
    </row>
    <row r="5" spans="1:13" s="170" customFormat="1" ht="20.25">
      <c r="A5" s="171" t="s">
        <v>308</v>
      </c>
      <c r="B5" s="172"/>
      <c r="C5" s="173"/>
      <c r="D5" s="174" t="s">
        <v>280</v>
      </c>
      <c r="E5" s="172"/>
      <c r="F5" s="175" t="s">
        <v>281</v>
      </c>
      <c r="G5" s="166"/>
      <c r="H5" s="167"/>
      <c r="I5" s="168"/>
      <c r="J5" s="169"/>
      <c r="K5" s="169"/>
      <c r="L5" s="169"/>
      <c r="M5" s="169"/>
    </row>
    <row r="6" spans="1:13" s="170" customFormat="1" ht="20.25">
      <c r="A6" s="176" t="s">
        <v>5</v>
      </c>
      <c r="B6" s="172"/>
      <c r="C6" s="173"/>
      <c r="D6" s="174" t="s">
        <v>282</v>
      </c>
      <c r="E6" s="172"/>
      <c r="F6" s="177">
        <f>SUM(G6:G24)</f>
        <v>0</v>
      </c>
      <c r="G6" s="166"/>
      <c r="H6" s="167"/>
      <c r="I6" s="174"/>
      <c r="J6" s="174"/>
      <c r="K6" s="178"/>
      <c r="L6" s="169"/>
      <c r="M6" s="169"/>
    </row>
    <row r="7" spans="1:13" s="170" customFormat="1" ht="20.25">
      <c r="A7" s="176" t="s">
        <v>283</v>
      </c>
      <c r="B7" s="179">
        <v>32294228.59</v>
      </c>
      <c r="C7" s="173"/>
      <c r="D7" s="174" t="s">
        <v>284</v>
      </c>
      <c r="E7" s="172"/>
      <c r="F7" s="177">
        <v>1130560</v>
      </c>
      <c r="G7" s="166"/>
      <c r="H7" s="167"/>
      <c r="I7" s="168"/>
      <c r="J7" s="169"/>
      <c r="K7" s="169"/>
      <c r="L7" s="169"/>
      <c r="M7" s="169"/>
    </row>
    <row r="8" spans="1:13" s="170" customFormat="1" ht="20.25">
      <c r="A8" s="176" t="s">
        <v>285</v>
      </c>
      <c r="B8" s="179">
        <v>16370489.47</v>
      </c>
      <c r="C8" s="180"/>
      <c r="D8" s="176" t="s">
        <v>286</v>
      </c>
      <c r="E8" s="172"/>
      <c r="F8" s="181">
        <v>14310</v>
      </c>
      <c r="G8" s="166"/>
      <c r="H8" s="167"/>
      <c r="I8" s="168"/>
      <c r="J8" s="169"/>
      <c r="K8" s="169"/>
      <c r="L8" s="169"/>
      <c r="M8" s="169"/>
    </row>
    <row r="9" spans="1:13" s="170" customFormat="1" ht="20.25">
      <c r="A9" s="176" t="s">
        <v>287</v>
      </c>
      <c r="B9" s="179">
        <v>18353.36</v>
      </c>
      <c r="C9" s="180"/>
      <c r="D9" s="174" t="s">
        <v>288</v>
      </c>
      <c r="E9" s="172"/>
      <c r="F9" s="177">
        <v>13225.62</v>
      </c>
      <c r="G9" s="182"/>
      <c r="H9" s="167"/>
      <c r="I9" s="168"/>
      <c r="J9" s="169"/>
      <c r="K9" s="169"/>
      <c r="L9" s="169"/>
      <c r="M9" s="169"/>
    </row>
    <row r="10" spans="1:13" s="170" customFormat="1" ht="20.25">
      <c r="A10" s="176" t="s">
        <v>289</v>
      </c>
      <c r="B10" s="183">
        <v>230.23</v>
      </c>
      <c r="C10" s="180"/>
      <c r="D10" s="176" t="s">
        <v>290</v>
      </c>
      <c r="E10" s="172"/>
      <c r="F10" s="177">
        <v>22913.01</v>
      </c>
      <c r="G10" s="182"/>
      <c r="H10" s="167"/>
      <c r="I10" s="168"/>
      <c r="J10" s="169"/>
      <c r="K10" s="169"/>
      <c r="L10" s="169"/>
      <c r="M10" s="169"/>
    </row>
    <row r="11" spans="1:13" s="170" customFormat="1" ht="20.25">
      <c r="A11" s="176" t="s">
        <v>291</v>
      </c>
      <c r="B11" s="179">
        <v>11330568.55</v>
      </c>
      <c r="C11" s="180"/>
      <c r="D11" s="176" t="s">
        <v>309</v>
      </c>
      <c r="E11" s="172"/>
      <c r="F11" s="177">
        <v>42090</v>
      </c>
      <c r="G11" s="166"/>
      <c r="H11" s="167"/>
      <c r="I11" s="168"/>
      <c r="J11" s="169"/>
      <c r="K11" s="169"/>
      <c r="L11" s="169"/>
      <c r="M11" s="169"/>
    </row>
    <row r="12" spans="1:13" s="170" customFormat="1" ht="20.25">
      <c r="A12" s="176" t="s">
        <v>292</v>
      </c>
      <c r="B12" s="179">
        <v>7054506.81</v>
      </c>
      <c r="C12" s="180"/>
      <c r="D12" s="176" t="s">
        <v>19</v>
      </c>
      <c r="E12" s="172"/>
      <c r="F12" s="177">
        <v>12975</v>
      </c>
      <c r="G12" s="166"/>
      <c r="H12" s="167"/>
      <c r="I12" s="168"/>
      <c r="J12" s="169"/>
      <c r="K12" s="169"/>
      <c r="L12" s="169"/>
      <c r="M12" s="169"/>
    </row>
    <row r="13" spans="1:13" s="167" customFormat="1" ht="20.25">
      <c r="A13" s="176" t="s">
        <v>293</v>
      </c>
      <c r="B13" s="184">
        <v>1805979.7</v>
      </c>
      <c r="C13" s="180">
        <f>SUM(B7:B13)</f>
        <v>68874356.71000001</v>
      </c>
      <c r="D13" s="176" t="s">
        <v>295</v>
      </c>
      <c r="E13" s="172"/>
      <c r="F13" s="177">
        <v>45815</v>
      </c>
      <c r="G13" s="166"/>
      <c r="I13" s="168"/>
      <c r="J13" s="168"/>
      <c r="K13" s="168"/>
      <c r="L13" s="168"/>
      <c r="M13" s="168"/>
    </row>
    <row r="14" spans="1:13" s="167" customFormat="1" ht="20.25">
      <c r="A14" s="176" t="s">
        <v>294</v>
      </c>
      <c r="B14" s="174"/>
      <c r="C14" s="185">
        <v>10729039.51</v>
      </c>
      <c r="D14" s="176" t="s">
        <v>310</v>
      </c>
      <c r="E14" s="172"/>
      <c r="F14" s="177">
        <v>242000</v>
      </c>
      <c r="G14" s="166"/>
      <c r="I14" s="168"/>
      <c r="J14" s="168"/>
      <c r="K14" s="168"/>
      <c r="L14" s="168"/>
      <c r="M14" s="168"/>
    </row>
    <row r="15" spans="1:13" s="167" customFormat="1" ht="20.25">
      <c r="A15" s="176" t="s">
        <v>290</v>
      </c>
      <c r="B15" s="174"/>
      <c r="C15" s="181">
        <v>3395.84</v>
      </c>
      <c r="D15" s="176"/>
      <c r="E15" s="172"/>
      <c r="F15" s="181"/>
      <c r="G15" s="166"/>
      <c r="I15" s="168"/>
      <c r="J15" s="168"/>
      <c r="K15" s="168"/>
      <c r="L15" s="168"/>
      <c r="M15" s="168"/>
    </row>
    <row r="16" spans="1:13" s="167" customFormat="1" ht="20.25">
      <c r="A16" s="176" t="s">
        <v>288</v>
      </c>
      <c r="B16" s="174"/>
      <c r="C16" s="181">
        <v>10989.1</v>
      </c>
      <c r="D16" s="186" t="s">
        <v>311</v>
      </c>
      <c r="E16" s="172"/>
      <c r="F16" s="177"/>
      <c r="G16" s="182"/>
      <c r="I16" s="168"/>
      <c r="J16" s="168"/>
      <c r="K16" s="168"/>
      <c r="L16" s="168"/>
      <c r="M16" s="168"/>
    </row>
    <row r="17" spans="1:13" s="167" customFormat="1" ht="20.25">
      <c r="A17" s="176" t="s">
        <v>19</v>
      </c>
      <c r="B17" s="174"/>
      <c r="C17" s="179">
        <v>12975</v>
      </c>
      <c r="D17" s="174" t="s">
        <v>5</v>
      </c>
      <c r="E17" s="179"/>
      <c r="F17" s="177"/>
      <c r="G17" s="182"/>
      <c r="I17" s="168"/>
      <c r="J17" s="168"/>
      <c r="K17" s="168"/>
      <c r="L17" s="168"/>
      <c r="M17" s="168"/>
    </row>
    <row r="18" spans="1:13" s="167" customFormat="1" ht="20.25">
      <c r="A18" s="176" t="s">
        <v>295</v>
      </c>
      <c r="B18" s="174"/>
      <c r="C18" s="179">
        <v>3775</v>
      </c>
      <c r="D18" s="173" t="s">
        <v>283</v>
      </c>
      <c r="E18" s="179">
        <v>39324132.39</v>
      </c>
      <c r="F18" s="177"/>
      <c r="G18" s="182"/>
      <c r="I18" s="168"/>
      <c r="J18" s="168"/>
      <c r="K18" s="168"/>
      <c r="L18" s="168"/>
      <c r="M18" s="168"/>
    </row>
    <row r="19" spans="1:13" s="167" customFormat="1" ht="20.25">
      <c r="A19" s="176" t="s">
        <v>6</v>
      </c>
      <c r="B19" s="174"/>
      <c r="C19" s="181">
        <v>3444</v>
      </c>
      <c r="D19" s="173" t="s">
        <v>285</v>
      </c>
      <c r="E19" s="179">
        <v>16370489.47</v>
      </c>
      <c r="F19" s="177"/>
      <c r="G19" s="182"/>
      <c r="I19" s="187">
        <f>SUM(F19:F19)</f>
        <v>0</v>
      </c>
      <c r="J19" s="168"/>
      <c r="K19" s="168"/>
      <c r="L19" s="168"/>
      <c r="M19" s="168"/>
    </row>
    <row r="20" spans="1:13" s="167" customFormat="1" ht="20.25">
      <c r="A20" s="176" t="s">
        <v>284</v>
      </c>
      <c r="B20" s="174"/>
      <c r="C20" s="181">
        <v>1127560</v>
      </c>
      <c r="D20" s="173" t="s">
        <v>287</v>
      </c>
      <c r="E20" s="179">
        <v>18477.71</v>
      </c>
      <c r="F20" s="177"/>
      <c r="G20" s="182"/>
      <c r="I20" s="168"/>
      <c r="J20" s="168"/>
      <c r="K20" s="168"/>
      <c r="L20" s="168"/>
      <c r="M20" s="168"/>
    </row>
    <row r="21" spans="1:13" s="167" customFormat="1" ht="20.25">
      <c r="A21" s="176" t="s">
        <v>312</v>
      </c>
      <c r="B21" s="174"/>
      <c r="C21" s="181">
        <v>42090</v>
      </c>
      <c r="D21" s="173" t="s">
        <v>289</v>
      </c>
      <c r="E21" s="183">
        <v>232.14</v>
      </c>
      <c r="F21" s="177"/>
      <c r="G21" s="182"/>
      <c r="I21" s="168"/>
      <c r="J21" s="168"/>
      <c r="K21" s="168"/>
      <c r="L21" s="168"/>
      <c r="M21" s="168"/>
    </row>
    <row r="22" spans="1:13" s="167" customFormat="1" ht="20.25">
      <c r="A22" s="176" t="s">
        <v>309</v>
      </c>
      <c r="B22" s="174"/>
      <c r="C22" s="179">
        <v>42090</v>
      </c>
      <c r="D22" s="173" t="s">
        <v>291</v>
      </c>
      <c r="E22" s="179">
        <v>11290863.55</v>
      </c>
      <c r="F22" s="177"/>
      <c r="G22" s="182"/>
      <c r="I22" s="168"/>
      <c r="J22" s="168"/>
      <c r="K22" s="168"/>
      <c r="L22" s="168"/>
      <c r="M22" s="168"/>
    </row>
    <row r="23" spans="1:13" s="167" customFormat="1" ht="20.25">
      <c r="A23" s="176" t="s">
        <v>313</v>
      </c>
      <c r="B23" s="174"/>
      <c r="C23" s="181">
        <v>1.91</v>
      </c>
      <c r="D23" s="173" t="s">
        <v>292</v>
      </c>
      <c r="E23" s="179">
        <v>6354967.81</v>
      </c>
      <c r="F23" s="177"/>
      <c r="G23" s="182"/>
      <c r="I23" s="168"/>
      <c r="J23" s="168"/>
      <c r="K23" s="168"/>
      <c r="L23" s="168"/>
      <c r="M23" s="168"/>
    </row>
    <row r="24" spans="1:13" s="167" customFormat="1" ht="20.25">
      <c r="A24" s="188" t="s">
        <v>314</v>
      </c>
      <c r="B24" s="189"/>
      <c r="C24" s="190">
        <v>124.35</v>
      </c>
      <c r="D24" s="191" t="s">
        <v>293</v>
      </c>
      <c r="E24" s="184">
        <v>1483834.31</v>
      </c>
      <c r="F24" s="192">
        <f>SUM(E18:E24)</f>
        <v>74842997.38000001</v>
      </c>
      <c r="G24" s="182"/>
      <c r="I24" s="168"/>
      <c r="J24" s="168"/>
      <c r="K24" s="168"/>
      <c r="L24" s="168"/>
      <c r="M24" s="168"/>
    </row>
    <row r="25" spans="1:13" s="167" customFormat="1" ht="21" thickBot="1">
      <c r="A25" s="174"/>
      <c r="B25" s="173"/>
      <c r="C25" s="193">
        <f>SUM(C13:C24)</f>
        <v>80849841.42</v>
      </c>
      <c r="D25" s="194"/>
      <c r="E25" s="194"/>
      <c r="F25" s="195">
        <f>SUM(F6:F24)</f>
        <v>76366886.01</v>
      </c>
      <c r="G25" s="166"/>
      <c r="I25" s="168"/>
      <c r="J25" s="168"/>
      <c r="K25" s="168"/>
      <c r="L25" s="168"/>
      <c r="M25" s="168"/>
    </row>
    <row r="26" spans="1:13" s="200" customFormat="1" ht="20.25" customHeight="1" thickTop="1">
      <c r="A26" s="196"/>
      <c r="B26" s="40"/>
      <c r="C26" s="39"/>
      <c r="D26" s="40"/>
      <c r="E26" s="197"/>
      <c r="F26" s="198"/>
      <c r="G26" s="157"/>
      <c r="H26" s="167"/>
      <c r="I26" s="199"/>
      <c r="J26" s="199"/>
      <c r="K26" s="199"/>
      <c r="L26" s="199"/>
      <c r="M26" s="199"/>
    </row>
    <row r="27" spans="1:13" s="200" customFormat="1" ht="20.25" customHeight="1">
      <c r="A27" s="40"/>
      <c r="B27" s="40"/>
      <c r="C27" s="40"/>
      <c r="D27" s="40"/>
      <c r="E27" s="201"/>
      <c r="F27" s="198"/>
      <c r="G27" s="202"/>
      <c r="H27" s="167"/>
      <c r="I27" s="199"/>
      <c r="J27" s="199"/>
      <c r="K27" s="199"/>
      <c r="L27" s="199"/>
      <c r="M27" s="199"/>
    </row>
    <row r="28" spans="1:13" s="200" customFormat="1" ht="24">
      <c r="A28" s="225"/>
      <c r="B28" s="225"/>
      <c r="C28" s="225"/>
      <c r="D28" s="225"/>
      <c r="E28" s="225"/>
      <c r="F28" s="225"/>
      <c r="G28" s="157"/>
      <c r="H28" s="167"/>
      <c r="I28" s="199"/>
      <c r="J28" s="199"/>
      <c r="K28" s="199"/>
      <c r="L28" s="199"/>
      <c r="M28" s="199"/>
    </row>
    <row r="29" spans="1:13" s="200" customFormat="1" ht="24">
      <c r="A29" s="225"/>
      <c r="B29" s="225"/>
      <c r="C29" s="225"/>
      <c r="D29" s="225"/>
      <c r="E29" s="225"/>
      <c r="F29" s="225"/>
      <c r="G29" s="157"/>
      <c r="H29" s="167"/>
      <c r="I29" s="199"/>
      <c r="J29" s="199"/>
      <c r="K29" s="199"/>
      <c r="L29" s="199"/>
      <c r="M29" s="199"/>
    </row>
    <row r="30" spans="1:13" s="200" customFormat="1" ht="24">
      <c r="A30" s="203"/>
      <c r="B30" s="204"/>
      <c r="C30" s="201"/>
      <c r="D30" s="39"/>
      <c r="E30" s="40"/>
      <c r="F30" s="41"/>
      <c r="G30" s="157"/>
      <c r="H30" s="167"/>
      <c r="I30" s="199"/>
      <c r="J30" s="199"/>
      <c r="K30" s="199"/>
      <c r="L30" s="199"/>
      <c r="M30" s="199"/>
    </row>
  </sheetData>
  <sheetProtection/>
  <mergeCells count="5">
    <mergeCell ref="A1:F1"/>
    <mergeCell ref="A2:F2"/>
    <mergeCell ref="A3:F3"/>
    <mergeCell ref="A28:F28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2017-06-07T08:18:26Z</dcterms:modified>
  <cp:category/>
  <cp:version/>
  <cp:contentType/>
  <cp:contentStatus/>
</cp:coreProperties>
</file>