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4"/>
  </bookViews>
  <sheets>
    <sheet name="ก.พ" sheetId="1" r:id="rId1"/>
    <sheet name="หมายเหตุ 1" sheetId="2" r:id="rId2"/>
    <sheet name="หมายเหตุ 2" sheetId="3" r:id="rId3"/>
    <sheet name="หมายเหตุ3" sheetId="4" r:id="rId4"/>
    <sheet name="รับ-จ่าย" sheetId="5" r:id="rId5"/>
  </sheets>
  <externalReferences>
    <externalReference r:id="rId8"/>
    <externalReference r:id="rId9"/>
  </externalReferences>
  <definedNames>
    <definedName name="_xlnm.Print_Area" localSheetId="0">'ก.พ'!$A$1:$I$48</definedName>
  </definedNames>
  <calcPr fullCalcOnLoad="1"/>
</workbook>
</file>

<file path=xl/sharedStrings.xml><?xml version="1.0" encoding="utf-8"?>
<sst xmlns="http://schemas.openxmlformats.org/spreadsheetml/2006/main" count="325" uniqueCount="254">
  <si>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</si>
  <si>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</si>
  <si>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</si>
  <si>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</si>
  <si>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</si>
  <si>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</si>
  <si>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</si>
  <si>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</si>
  <si>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เงินสะสม</t>
  </si>
  <si>
    <t>เงินทุนสำรองสะสม (25%)</t>
  </si>
  <si>
    <t xml:space="preserve">งบทดลอง  </t>
  </si>
  <si>
    <t>รายจ่ายตามงบประมาณ</t>
  </si>
  <si>
    <t>ลูกหนี้เงินยืม - เงินสะสม</t>
  </si>
  <si>
    <t>ลูกหนี้เงินยืม - เงินงบประมาณ</t>
  </si>
  <si>
    <t>รายรับตามงบประมาณ (หมายเหตุ 1 )</t>
  </si>
  <si>
    <t>เงินรับฝาก (หมายเหตุ 2 )</t>
  </si>
  <si>
    <t>เงินอุดหนุนเฉพาะกิจ  (หมายเหตุ 3)</t>
  </si>
  <si>
    <t>เงินฝากธนาคาร  ธกส.  ออมทรัพย์ สาขาจัตุรัส 112-2-62645-1</t>
  </si>
  <si>
    <t>เงินฝากธนาคารกรุงไทย ออมทรัพย์ สาขาระเหว 335-0-10723-0</t>
  </si>
  <si>
    <t>เงินฝากธนาคาร  ธกส. โครงการเศรษฐกิจชุมชน สาขาจัตุรัส 112-8-05772-7</t>
  </si>
  <si>
    <t>เงินฝากธนาคาร  ธกส.(สปสช) สาขาจัตุรัส 020-0-3606724-1</t>
  </si>
  <si>
    <t>เงินฝากธนาคาร  ออมสิน สาขาจัตุรัส 020-0-5847376-8</t>
  </si>
  <si>
    <t>เงินฝากธนาคารกรุงไทย ออมทรัพย์ สาขาจัตุรัส 980-0-970558-1</t>
  </si>
  <si>
    <t>เงินฝากธนาคารกรุงไทย กระแสรายวัน  สาขาชัยภูมิ 307-6-06185-2</t>
  </si>
  <si>
    <t>ลูกหนี้เงินยืม -โครงการเศรษฐกิจชุมชน อบต. (หมู่บ้านละ 100,000 บาท)</t>
  </si>
  <si>
    <t>ลูกหนี้เงินยืม -โครงการเศรษฐกิจชุมชน อบต. (หมู่บ้านละ 10,000 บาท)</t>
  </si>
  <si>
    <t>รายจ่ายค้างจ่าย (หมายเหตุ 4)</t>
  </si>
  <si>
    <t>เงินรับฝาก - โครงการเศษรฐกิจชุมชน อบต.ละหาน บัญชี 2</t>
  </si>
  <si>
    <t>010</t>
  </si>
  <si>
    <t>022</t>
  </si>
  <si>
    <t>021</t>
  </si>
  <si>
    <t>704</t>
  </si>
  <si>
    <t>090</t>
  </si>
  <si>
    <t>700</t>
  </si>
  <si>
    <t>703</t>
  </si>
  <si>
    <t>821</t>
  </si>
  <si>
    <t>900</t>
  </si>
  <si>
    <t>600</t>
  </si>
  <si>
    <t>3000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</si>
  <si>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</si>
  <si>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</si>
  <si>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</si>
  <si>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</si>
  <si>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</si>
  <si>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</si>
  <si>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5%</t>
  </si>
  <si>
    <t>เงินรับฝาก - เงินค่าใช้จ่ายภาษีบำรุงท้องที่  6%</t>
  </si>
  <si>
    <t>เงินรับฝาก - เงินมัดจำประกันสัญญา</t>
  </si>
  <si>
    <t>เงินรับฝาก - เงินภาษีหัก ณ ที่จ่าย</t>
  </si>
  <si>
    <t>เงินรับฝาก - ค่ากระแสไฟฟ้าสถานีสูบน้ำ (ส่วนของเกษตร)</t>
  </si>
  <si>
    <t>เงินรับฝาก - หลักประกันซอง</t>
  </si>
  <si>
    <t>เงินรับฝาก - เงินสมทบประกันสังคม</t>
  </si>
  <si>
    <t>รวมเป็นเงิน</t>
  </si>
  <si>
    <t xml:space="preserve">     ชื่อองค์การบริหารส่วนตำบลละหาน</t>
  </si>
  <si>
    <t xml:space="preserve">      อำเภอจัตุรัส   จังหวัดชัยภูมิ</t>
  </si>
  <si>
    <t>ปีงบประมาณ     2558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</si>
  <si>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</si>
  <si>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</si>
  <si>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</si>
  <si>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</si>
  <si>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</si>
  <si>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</si>
  <si>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ยอดยกมา (ต้นปี)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</si>
  <si>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</si>
  <si>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</si>
  <si>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</si>
  <si>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</si>
  <si>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</si>
  <si>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</si>
  <si>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 (ทั่วไป)</t>
  </si>
  <si>
    <t>เงินรับฝาก (หมายเหตุ 2)</t>
  </si>
  <si>
    <t>รายจ่ายรอจ่าย (หมายเหตุ 5)</t>
  </si>
  <si>
    <t>บัญชีรายจ่ายผัดส่งใบสำคัญ</t>
  </si>
  <si>
    <t>ลูกหนี้ภาษี - ภาษีบำรุงท้องที่</t>
  </si>
  <si>
    <t>รวมรายรับ</t>
  </si>
  <si>
    <t xml:space="preserve"> -2-</t>
  </si>
  <si>
    <t>รายจ่าย</t>
  </si>
  <si>
    <t>ลูกหนี้เงินยืม -เงินงบประมาณ</t>
  </si>
  <si>
    <t>เงินอุดหนุนเฉพาะกิจ (หมายเหตุ 3)</t>
  </si>
  <si>
    <t>บัญชีรายจ่ายค้างจ่าย (หมายเหตุ 4)</t>
  </si>
  <si>
    <t>จ่ายขาดเงินสะสม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</si>
  <si>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</si>
  <si>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</si>
  <si>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</si>
  <si>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</si>
  <si>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</si>
  <si>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</si>
  <si>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</si>
  <si>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</si>
  <si>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</si>
  <si>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</si>
  <si>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</si>
  <si>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</si>
  <si>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</si>
  <si>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</si>
  <si>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(1)ค่าธรรมเนียมเก็บขนมูลฝอย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</si>
  <si>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</si>
  <si>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</si>
  <si>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</si>
  <si>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</si>
  <si>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</si>
  <si>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</si>
  <si>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</si>
  <si>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</si>
  <si>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</si>
  <si>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</si>
  <si>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        (2)ค่าขายแบบแปลน</t>
  </si>
  <si>
    <t xml:space="preserve">        (3)รายได้เบ็ดเตล็ดอื่น ๆ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</si>
  <si>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</si>
  <si>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</si>
  <si>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(2)ภาษีมูลค่าเพิ่ม 1 ใน 9</t>
  </si>
  <si>
    <t xml:space="preserve">         (3)ภาษีสุราเละเครื่องดื่ม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</si>
  <si>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</si>
  <si>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</si>
  <si>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</si>
  <si>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</si>
  <si>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</si>
  <si>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</si>
  <si>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 xml:space="preserve">       (1)เงินอุดหนุนทั่วไปเพื่อการบูรณะท้องถิ่นและกิจการอื่นทั่วไป</t>
  </si>
  <si>
    <t xml:space="preserve">       (2)เงินอุดหนุนทั่วไป</t>
  </si>
  <si>
    <t>รวมทั้งสิ้น</t>
  </si>
  <si>
    <t>รายได้ที่รัฐบาลอุดหนุนให้โดยระบุวัตถุประสงค์</t>
  </si>
  <si>
    <t xml:space="preserve">       (1)เงินอุดหนุนเฉพาะกิจด้านการศึกษา</t>
  </si>
  <si>
    <t xml:space="preserve">       (2)เงินอุดหนุนเฉพาะกิจเพื่อเป็นโครงสร้างพื้นฐาน</t>
  </si>
  <si>
    <t xml:space="preserve">            (สื่อการเสรียนการสอน)</t>
  </si>
  <si>
    <t>-</t>
  </si>
  <si>
    <t>หมายเหตุ 3</t>
  </si>
  <si>
    <t>ตำบลละหาน  อำเภอจัตุรัส  จังหวัดชัยภูมิ</t>
  </si>
  <si>
    <t xml:space="preserve">รายจ่าย </t>
  </si>
  <si>
    <t xml:space="preserve">คงเหลือ </t>
  </si>
  <si>
    <t>หมายเหตุ</t>
  </si>
  <si>
    <t>เงินอุดหนุนเฉพาะกิจ  - ค่ากระแสไฟฟ้าสูบน้ำด้วยไฟฟ้า</t>
  </si>
  <si>
    <t>เงินอุดหนุนเฉพาะกิจ - ค่าจ้างลูกจ้างประจำสูบน้ำด้วยไฟฟ้า</t>
  </si>
  <si>
    <t xml:space="preserve">เงินอุดหนุนเฉพาะกิจ - ค่าเบี้ยยังชีพผู้สูงอายุ </t>
  </si>
  <si>
    <t>เงินอุดหนุนเฉพาะกิจ - ค่าเบี้ยยังชีพผู้พิการ</t>
  </si>
  <si>
    <t>เงินอุดหนุนเฉพาะกิจ - ค่าตอบแทน ค่าครองชีพ ประกันสังคม ผดด.</t>
  </si>
  <si>
    <t>เงินอุดหนุนเฉพาะกิจ - ทุนการศึกษา ผดด.</t>
  </si>
  <si>
    <t>เงินอุดหนุนเฉพาะกิจ - สื่อการเรียนการสอนศูนย์เด็กเล็ก</t>
  </si>
  <si>
    <t>เงินอุดหนุนเฉพาะกิจ - ค่าเล่าเรียนบุตร ครู ผดด.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</si>
  <si>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</si>
  <si>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</si>
  <si>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</si>
  <si>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0100</t>
  </si>
  <si>
    <t>0101</t>
  </si>
  <si>
    <t>0102</t>
  </si>
  <si>
    <t>0103</t>
  </si>
  <si>
    <t>0120</t>
  </si>
  <si>
    <t>0126</t>
  </si>
  <si>
    <t>0137</t>
  </si>
  <si>
    <t>0140</t>
  </si>
  <si>
    <t>0149</t>
  </si>
  <si>
    <t>0150</t>
  </si>
  <si>
    <t>0151</t>
  </si>
  <si>
    <t>มวดรายได้จากทรัพย์สิน</t>
  </si>
  <si>
    <t>0200</t>
  </si>
  <si>
    <t>0202</t>
  </si>
  <si>
    <t>0203</t>
  </si>
  <si>
    <t>0206</t>
  </si>
  <si>
    <t>0300</t>
  </si>
  <si>
    <t>0301</t>
  </si>
  <si>
    <t>0302</t>
  </si>
  <si>
    <t>0307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</si>
  <si>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</si>
  <si>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>1000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</si>
  <si>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</t>
    </r>
  </si>
  <si>
    <t xml:space="preserve">           -เงินอุดหนุนสำหรับสนับสนุนอาหารเสริม (นม)</t>
  </si>
  <si>
    <t xml:space="preserve">           -เงินอุดหนุนสำหรับสนับสนุนอาหารกลางวัน</t>
  </si>
  <si>
    <t xml:space="preserve">           -เงินอุดหนุนทั่วไปสำหรับสนับสนุนสงเคราะห์ผู้ป่วยเอดส์</t>
  </si>
  <si>
    <t xml:space="preserve">           -เงินอุดหนุนทั่วไปสำหรับส่งเสริมศักยภาพการจัดการศึกษาท้องถิ่น</t>
  </si>
  <si>
    <t xml:space="preserve">           -เงินอุดหนุนทั่วไปสำหรับดำเนินการตามอำนาจหน้าที่และ</t>
  </si>
  <si>
    <t xml:space="preserve">             ภารกิจถ่ายโอน</t>
  </si>
  <si>
    <t xml:space="preserve">           -เงินอุดหนุนทั่วไปสำหรับสนับสนุนการบริการสาธารณสุข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</si>
  <si>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หมวดเงินอุดหนุนเฉพาะกิจ</t>
    </r>
  </si>
  <si>
    <t xml:space="preserve">       (3)เงินอุดหนุนค่าใช้จ่ายสำหรับสนับสนุนการสงเคราะห์เบี้ยยังชีพ</t>
  </si>
  <si>
    <t xml:space="preserve">          ความพิการ</t>
  </si>
  <si>
    <t xml:space="preserve">       (4)เงินอุดหนุนค่าใช้จ่ายสำหรับสนับสนุนการสงเคราะห์เบี้ยยังชีพ</t>
  </si>
  <si>
    <t xml:space="preserve">             ผู้สูงอายุ</t>
  </si>
  <si>
    <t xml:space="preserve">        (5)เงินอุดหนุนสำหรับงานสูบน้ำของสถานีสูบน้ำด้วยไฟฟ้า</t>
  </si>
  <si>
    <t xml:space="preserve">             ค่ากระแสไฟฟ้าสานีสูบน้ำด้วยไฟฟ้า</t>
  </si>
  <si>
    <t xml:space="preserve">        (6)เงินอุดหนุนทั่วไปกำหนดวัตถุประสงค์เงินอุดหนุนสำหรับ </t>
  </si>
  <si>
    <t xml:space="preserve">        (7)เงินอุดหนุนเฉพาะกิจสำหรับสนับสนุนศูนย์พัฒนาเด็กเล็ก </t>
  </si>
  <si>
    <t xml:space="preserve">           เงินเดือนสำหรับข้าราชการครูผู้ดูแลเด็ก</t>
  </si>
  <si>
    <t xml:space="preserve">        (8)เงินอุดหนุนเฉพาะกิจสำหรับสนับสนุนศูนย์พัฒนาเด็กเล็ก </t>
  </si>
  <si>
    <t xml:space="preserve">           ค่าตอบแทนเงินเพิ่มค่าครองชีพชั่วคราวและเงินประกันสังคม</t>
  </si>
  <si>
    <t xml:space="preserve">        (9)เงินอุดหนุนเฉพาะกิจค่าจัดการสื่อการเรียนการสอน ศพด.</t>
  </si>
  <si>
    <t xml:space="preserve">        (10)เงินอุดหนุนเฉพาะกิจสนับสนุนศูนย์พัฒนาเด็กเล็ก </t>
  </si>
  <si>
    <t xml:space="preserve">        (11)อุดหนุนเฉพาะกิจค่าเล่าเรียนบุตร ครู ผดด.</t>
  </si>
  <si>
    <t xml:space="preserve">        (12)อุดหนุนสำหรับสนับสนุนครุภัณฑ์การศึกษาสำหรับสนับสนุน</t>
  </si>
  <si>
    <t xml:space="preserve">            ศูนย์พัฒนาเด็กเล็ก (เครื่องคอมพิวเตอร์ชนิดตั้งโต๊ะ)</t>
  </si>
  <si>
    <t xml:space="preserve">        (13)เงินอุดหนุนฉพาะกิจค่าใช้จ่ายสำหรับส่งเสริมการบำบัดฟื้นฟู</t>
  </si>
  <si>
    <t xml:space="preserve">             ผู้ติดยาเสพติด</t>
  </si>
  <si>
    <t xml:space="preserve">        (14)เงินอุดหนุนเฉพาะกิจค่าใช้จ่ายสำหรับฝึกอบรมอาชีพให้แก่</t>
  </si>
  <si>
    <t xml:space="preserve">             ผู้ที่ผ่านการบำบัดฟื้นฟู</t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</si>
  <si>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</si>
  <si>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</si>
  <si>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</si>
  <si>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>ยอดยกมา</t>
  </si>
  <si>
    <t>เงินอุดหนุนเฉพาะกิจ - ค่าจัดการสื่อการเรียนการสอน ศพด.</t>
  </si>
  <si>
    <r>
      <t xml:space="preserve">เงินอุดหนุนเฉพาะกิจ - </t>
    </r>
    <r>
      <rPr>
        <sz val="13"/>
        <rFont val="TH SarabunPSK"/>
        <family val="2"/>
      </rPr>
      <t>ค่าใช้จ่ายสำหรับส่งเสริมการบำบัดฟื้นฟูผู้ติดยาเสพติด</t>
    </r>
  </si>
  <si>
    <r>
      <t xml:space="preserve">เงินอุดหนุนเฉพาะกิจ - </t>
    </r>
    <r>
      <rPr>
        <sz val="12"/>
        <rFont val="TH SarabunPSK"/>
        <family val="2"/>
      </rPr>
      <t>ค่าใช้จ่ายสำหรับฝึกอบรมอาชีพให้แก่ผู้ที่ผ่านการบำบัดฟื้นฟู</t>
    </r>
  </si>
  <si>
    <t>2000</t>
  </si>
  <si>
    <t>082</t>
  </si>
  <si>
    <t>อุดหนุนทั่วไปเพื่อสนับสนุนการบริหารจัดการ อปท ตามยุทธศาสตร์</t>
  </si>
  <si>
    <t>รายจ่ายรอจ่าย</t>
  </si>
  <si>
    <t>เงินรับฝาก - ดอกเบี้ยเงินฝากธนาคาร ธกส.(สปสช.)</t>
  </si>
  <si>
    <t>อุดหนุนรัฐบาลที่กำหนดวัตถุประสงค์- อุดหนุนเฉพาะกิจประจำปีงบประมาณ 2558</t>
  </si>
  <si>
    <r>
      <t xml:space="preserve">เงินอุดหนุนเฉพาะกิจ - </t>
    </r>
    <r>
      <rPr>
        <sz val="14"/>
        <rFont val="TH SarabunPSK"/>
        <family val="2"/>
      </rPr>
      <t>กรณีเร่งด่วน ปี 2557 ก่อสร้างถนนแอสฟัลท์ ม.9</t>
    </r>
  </si>
  <si>
    <r>
      <t>เงินอุดหนุนเฉพาะกิจ - ปี</t>
    </r>
    <r>
      <rPr>
        <sz val="14"/>
        <rFont val="TH SarabunPSK"/>
        <family val="2"/>
      </rPr>
      <t xml:space="preserve"> 2558 ปรับปรุงซ่อมแซมสถานีสูบน้ำ หมู่ที่ 5</t>
    </r>
  </si>
  <si>
    <r>
      <t>เงินอุดหนุนเฉพาะกิจ - ปี</t>
    </r>
    <r>
      <rPr>
        <sz val="14"/>
        <rFont val="TH SarabunPSK"/>
        <family val="2"/>
      </rPr>
      <t xml:space="preserve"> 2558 ก่อสร้างศูนย์พัฒนาเด็กเล็กบ้านละหาน</t>
    </r>
  </si>
  <si>
    <t>เงินอุดหนุนทั่วไปเพื่อสนับสนุนฯตามยุทธศาสตร์</t>
  </si>
  <si>
    <t>ส่งคืนเงินงบประมาณ/เงินนอกงบประมาณ</t>
  </si>
  <si>
    <t>ดอกเบี้ยเงินฝากธนาคาร - บัญชีโครงการเศรษฐกิจฯ</t>
  </si>
  <si>
    <t>เงินอุดหนุน - บัญชีโครงการเศรษฐกิจฯ</t>
  </si>
  <si>
    <t>เงินอุดหนุน - บัญชีโครงการเศรษฐกิจชุมชนฯ</t>
  </si>
  <si>
    <t>บัญชีรายจ่ายรอจ่าย</t>
  </si>
  <si>
    <t xml:space="preserve">        (6) เงินอุดหนุนทั่วไปกำหนดวัตถุประสงค์เงินอุดหนุนสำหรับ</t>
  </si>
  <si>
    <t xml:space="preserve">            สนับสนุนการถ่ายโอนบุคลากร ลูกจ้างประจำสถานีสูบน้ำ เงินสวัสดิการฯ</t>
  </si>
  <si>
    <t xml:space="preserve">            สนับสนุนการถ่ายโอนบุคลากร ลูกจ้างประจำสถานีสูบน้ำ ค่าจ้างประจำ</t>
  </si>
  <si>
    <t xml:space="preserve">         (1)เงินอุดหนุนเฉพาะกิจกรณีเร่งด่วน ปี 2557 ก่อสร้างถนน</t>
  </si>
  <si>
    <t xml:space="preserve">             แอสฟัลท์ติกคอนกรีต หมู่ที่ 9 บ้านลี่</t>
  </si>
  <si>
    <t xml:space="preserve">         (2)เงินอุดหนุนเฉพาะกิจ ปี 2558 ปรับปรุงสถานีสูบน้ำ</t>
  </si>
  <si>
    <t xml:space="preserve">               หมู่ที่ 5 บ้านโยยจาน</t>
  </si>
  <si>
    <t xml:space="preserve">         (3)เงินอุดหนุนเฉพาะกิจ ปี 2558 ค่าก่อสร้างศูนย์พัฒนา</t>
  </si>
  <si>
    <t xml:space="preserve">            เด็กเล็กบ้านละหาน</t>
  </si>
  <si>
    <t xml:space="preserve"> -3-</t>
  </si>
  <si>
    <t>รวม เงินอุดหนุนวัตถุประสงค์+เงินอุดหนุนเฉพาะกิจ</t>
  </si>
  <si>
    <t>ณ  วันที่   31 สิงหาคม  2558</t>
  </si>
  <si>
    <t xml:space="preserve"> ณ วันที่  สิงหาคม  2558</t>
  </si>
  <si>
    <t>ณ วันที่   31  สิงหาคม  2558</t>
  </si>
  <si>
    <t>ณ วันที่    31  สิงหาคม  2558</t>
  </si>
  <si>
    <t>ส่งคืน 700 บาท</t>
  </si>
  <si>
    <t xml:space="preserve">                             ประจำเดือนสิงหาคม พ.ศ. 2558</t>
  </si>
  <si>
    <t>แผนงานบริหารงานทั่วไป</t>
  </si>
  <si>
    <t>00100</t>
  </si>
  <si>
    <t>แผนงานการรักษาความสงบภายใน</t>
  </si>
  <si>
    <t>00120</t>
  </si>
  <si>
    <t>แผนงานการศึกษา</t>
  </si>
  <si>
    <t>00210</t>
  </si>
  <si>
    <t>แผนงานสาธารณสุข</t>
  </si>
  <si>
    <t>00220</t>
  </si>
  <si>
    <t>แผนงานสังคมสงเคราะห์</t>
  </si>
  <si>
    <t>00230</t>
  </si>
  <si>
    <t>แผนงานเคหะและชุมชน</t>
  </si>
  <si>
    <t>00240</t>
  </si>
  <si>
    <t>แผนงานสร้างความเข้มแข็งของชุมชน</t>
  </si>
  <si>
    <t>00250</t>
  </si>
  <si>
    <t>แผนงานการศาสนาวัฒนธรรมและนันทนาการ</t>
  </si>
  <si>
    <t>00260</t>
  </si>
  <si>
    <t>แผนงานการเกษตร</t>
  </si>
  <si>
    <t>00320</t>
  </si>
  <si>
    <t>แผนงานการพาณิชย์</t>
  </si>
  <si>
    <t>00330</t>
  </si>
  <si>
    <t>แผนงานงบกลาง</t>
  </si>
  <si>
    <t>00410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</si>
</sst>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sz val="10"/>
      <name val="TH Krub"/>
      <family val="0"/>
    </font>
    <font>
      <sz val="11"/>
      <color indexed="8"/>
      <name val="TH Krub"/>
      <family val="0"/>
    </font>
    <font>
      <sz val="11"/>
      <name val="Tahoma"/>
      <family val="2"/>
    </font>
    <font>
      <sz val="11"/>
      <name val="TH Krub"/>
      <family val="0"/>
    </font>
    <font>
      <sz val="16"/>
      <color indexed="8"/>
      <name val="TH Niramit AS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1"/>
      <color indexed="8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0"/>
      <color indexed="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u val="single"/>
      <sz val="16"/>
      <name val="TH SarabunPSK"/>
      <family val="2"/>
    </font>
    <font>
      <b/>
      <sz val="16"/>
      <color indexed="1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sz val="11"/>
      <color theme="1"/>
      <name val="TH SarabunPSK"/>
      <family val="2"/>
    </font>
    <font>
      <sz val="10"/>
      <color theme="1"/>
      <name val="TH SarabunPSK"/>
      <family val="2"/>
    </font>
    <font>
      <b/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7" fillId="0" borderId="0" xfId="45" applyFont="1">
      <alignment/>
      <protection/>
    </xf>
    <xf numFmtId="0" fontId="7" fillId="0" borderId="0" xfId="46" applyFont="1">
      <alignment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45" applyFont="1" applyAlignment="1">
      <alignment horizontal="center"/>
      <protection/>
    </xf>
    <xf numFmtId="0" fontId="62" fillId="0" borderId="0" xfId="0" applyFont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45" applyFont="1" applyFill="1" applyBorder="1" applyAlignment="1">
      <alignment horizontal="center"/>
      <protection/>
    </xf>
    <xf numFmtId="43" fontId="6" fillId="0" borderId="10" xfId="38" applyNumberFormat="1" applyFont="1" applyFill="1" applyBorder="1" applyAlignment="1">
      <alignment horizontal="center"/>
    </xf>
    <xf numFmtId="0" fontId="6" fillId="0" borderId="11" xfId="45" applyFont="1" applyFill="1" applyBorder="1">
      <alignment/>
      <protection/>
    </xf>
    <xf numFmtId="0" fontId="6" fillId="0" borderId="11" xfId="45" applyFont="1" applyFill="1" applyBorder="1" applyAlignment="1">
      <alignment horizontal="center"/>
      <protection/>
    </xf>
    <xf numFmtId="0" fontId="6" fillId="0" borderId="12" xfId="45" applyFont="1" applyFill="1" applyBorder="1" applyAlignment="1">
      <alignment horizontal="center"/>
      <protection/>
    </xf>
    <xf numFmtId="43" fontId="6" fillId="0" borderId="12" xfId="38" applyNumberFormat="1" applyFont="1" applyFill="1" applyBorder="1" applyAlignment="1">
      <alignment horizontal="center"/>
    </xf>
    <xf numFmtId="0" fontId="12" fillId="0" borderId="13" xfId="45" applyFont="1" applyFill="1" applyBorder="1">
      <alignment/>
      <protection/>
    </xf>
    <xf numFmtId="0" fontId="12" fillId="0" borderId="11" xfId="45" applyFont="1" applyFill="1" applyBorder="1" applyAlignment="1">
      <alignment horizontal="center"/>
      <protection/>
    </xf>
    <xf numFmtId="0" fontId="4" fillId="0" borderId="14" xfId="45" applyFont="1" applyFill="1" applyBorder="1">
      <alignment/>
      <protection/>
    </xf>
    <xf numFmtId="43" fontId="4" fillId="0" borderId="11" xfId="38" applyNumberFormat="1" applyFont="1" applyFill="1" applyBorder="1" applyAlignment="1">
      <alignment/>
    </xf>
    <xf numFmtId="0" fontId="6" fillId="0" borderId="13" xfId="45" applyFont="1" applyFill="1" applyBorder="1" applyAlignment="1">
      <alignment horizontal="left" vertical="center"/>
      <protection/>
    </xf>
    <xf numFmtId="49" fontId="4" fillId="0" borderId="11" xfId="45" applyNumberFormat="1" applyFont="1" applyFill="1" applyBorder="1" applyAlignment="1">
      <alignment horizontal="center"/>
      <protection/>
    </xf>
    <xf numFmtId="0" fontId="4" fillId="0" borderId="13" xfId="45" applyFont="1" applyFill="1" applyBorder="1">
      <alignment/>
      <protection/>
    </xf>
    <xf numFmtId="187" fontId="4" fillId="0" borderId="14" xfId="38" applyNumberFormat="1" applyFont="1" applyFill="1" applyBorder="1" applyAlignment="1">
      <alignment/>
    </xf>
    <xf numFmtId="0" fontId="6" fillId="0" borderId="13" xfId="45" applyFont="1" applyFill="1" applyBorder="1" applyAlignment="1">
      <alignment horizontal="center"/>
      <protection/>
    </xf>
    <xf numFmtId="3" fontId="6" fillId="0" borderId="15" xfId="45" applyNumberFormat="1" applyFont="1" applyFill="1" applyBorder="1">
      <alignment/>
      <protection/>
    </xf>
    <xf numFmtId="4" fontId="6" fillId="0" borderId="15" xfId="45" applyNumberFormat="1" applyFont="1" applyFill="1" applyBorder="1">
      <alignment/>
      <protection/>
    </xf>
    <xf numFmtId="0" fontId="4" fillId="0" borderId="14" xfId="45" applyFont="1" applyFill="1" applyBorder="1" applyAlignment="1">
      <alignment horizontal="center"/>
      <protection/>
    </xf>
    <xf numFmtId="3" fontId="4" fillId="0" borderId="14" xfId="45" applyNumberFormat="1" applyFont="1" applyFill="1" applyBorder="1">
      <alignment/>
      <protection/>
    </xf>
    <xf numFmtId="3" fontId="4" fillId="0" borderId="14" xfId="45" applyNumberFormat="1" applyFont="1" applyFill="1" applyBorder="1" applyAlignment="1">
      <alignment horizontal="right"/>
      <protection/>
    </xf>
    <xf numFmtId="3" fontId="6" fillId="0" borderId="15" xfId="45" applyNumberFormat="1" applyFont="1" applyFill="1" applyBorder="1" applyAlignment="1">
      <alignment horizontal="right"/>
      <protection/>
    </xf>
    <xf numFmtId="4" fontId="6" fillId="0" borderId="15" xfId="45" applyNumberFormat="1" applyFont="1" applyFill="1" applyBorder="1" applyAlignment="1">
      <alignment horizontal="right"/>
      <protection/>
    </xf>
    <xf numFmtId="0" fontId="12" fillId="0" borderId="13" xfId="45" applyFont="1" applyFill="1" applyBorder="1" applyAlignment="1">
      <alignment horizontal="left"/>
      <protection/>
    </xf>
    <xf numFmtId="3" fontId="6" fillId="0" borderId="14" xfId="45" applyNumberFormat="1" applyFont="1" applyFill="1" applyBorder="1">
      <alignment/>
      <protection/>
    </xf>
    <xf numFmtId="43" fontId="6" fillId="0" borderId="11" xfId="38" applyNumberFormat="1" applyFont="1" applyFill="1" applyBorder="1" applyAlignment="1">
      <alignment/>
    </xf>
    <xf numFmtId="0" fontId="4" fillId="0" borderId="11" xfId="45" applyFont="1" applyFill="1" applyBorder="1" applyAlignment="1">
      <alignment horizontal="center"/>
      <protection/>
    </xf>
    <xf numFmtId="0" fontId="6" fillId="0" borderId="13" xfId="45" applyFont="1" applyFill="1" applyBorder="1">
      <alignment/>
      <protection/>
    </xf>
    <xf numFmtId="43" fontId="4" fillId="0" borderId="14" xfId="38" applyNumberFormat="1" applyFont="1" applyFill="1" applyBorder="1" applyAlignment="1">
      <alignment/>
    </xf>
    <xf numFmtId="0" fontId="4" fillId="0" borderId="16" xfId="45" applyFont="1" applyFill="1" applyBorder="1">
      <alignment/>
      <protection/>
    </xf>
    <xf numFmtId="0" fontId="4" fillId="0" borderId="12" xfId="45" applyFont="1" applyFill="1" applyBorder="1" applyAlignment="1">
      <alignment horizontal="center"/>
      <protection/>
    </xf>
    <xf numFmtId="3" fontId="4" fillId="0" borderId="17" xfId="45" applyNumberFormat="1" applyFont="1" applyFill="1" applyBorder="1">
      <alignment/>
      <protection/>
    </xf>
    <xf numFmtId="43" fontId="4" fillId="0" borderId="17" xfId="38" applyNumberFormat="1" applyFont="1" applyFill="1" applyBorder="1" applyAlignment="1">
      <alignment/>
    </xf>
    <xf numFmtId="0" fontId="6" fillId="0" borderId="0" xfId="45" applyFont="1" applyFill="1" applyBorder="1" applyAlignment="1">
      <alignment horizontal="center"/>
      <protection/>
    </xf>
    <xf numFmtId="3" fontId="6" fillId="0" borderId="0" xfId="45" applyNumberFormat="1" applyFont="1" applyFill="1" applyBorder="1">
      <alignment/>
      <protection/>
    </xf>
    <xf numFmtId="43" fontId="6" fillId="0" borderId="0" xfId="38" applyNumberFormat="1" applyFont="1" applyFill="1" applyBorder="1" applyAlignment="1">
      <alignment horizontal="center"/>
    </xf>
    <xf numFmtId="0" fontId="6" fillId="0" borderId="12" xfId="45" applyFont="1" applyFill="1" applyBorder="1">
      <alignment/>
      <protection/>
    </xf>
    <xf numFmtId="0" fontId="6" fillId="0" borderId="16" xfId="45" applyFont="1" applyFill="1" applyBorder="1" applyAlignment="1">
      <alignment horizontal="center"/>
      <protection/>
    </xf>
    <xf numFmtId="3" fontId="6" fillId="0" borderId="18" xfId="45" applyNumberFormat="1" applyFont="1" applyFill="1" applyBorder="1">
      <alignment/>
      <protection/>
    </xf>
    <xf numFmtId="4" fontId="6" fillId="0" borderId="19" xfId="45" applyNumberFormat="1" applyFont="1" applyFill="1" applyBorder="1">
      <alignment/>
      <protection/>
    </xf>
    <xf numFmtId="0" fontId="6" fillId="0" borderId="20" xfId="45" applyFont="1" applyFill="1" applyBorder="1" applyAlignment="1">
      <alignment horizontal="center"/>
      <protection/>
    </xf>
    <xf numFmtId="0" fontId="6" fillId="0" borderId="21" xfId="45" applyFont="1" applyFill="1" applyBorder="1" applyAlignment="1">
      <alignment horizontal="center"/>
      <protection/>
    </xf>
    <xf numFmtId="3" fontId="13" fillId="0" borderId="22" xfId="45" applyNumberFormat="1" applyFont="1" applyFill="1" applyBorder="1">
      <alignment/>
      <protection/>
    </xf>
    <xf numFmtId="4" fontId="13" fillId="0" borderId="22" xfId="45" applyNumberFormat="1" applyFont="1" applyFill="1" applyBorder="1">
      <alignment/>
      <protection/>
    </xf>
    <xf numFmtId="0" fontId="12" fillId="0" borderId="11" xfId="45" applyFont="1" applyFill="1" applyBorder="1" applyAlignment="1">
      <alignment horizontal="left"/>
      <protection/>
    </xf>
    <xf numFmtId="0" fontId="6" fillId="0" borderId="14" xfId="45" applyFont="1" applyFill="1" applyBorder="1" applyAlignment="1">
      <alignment horizontal="center"/>
      <protection/>
    </xf>
    <xf numFmtId="43" fontId="6" fillId="0" borderId="11" xfId="38" applyNumberFormat="1" applyFont="1" applyFill="1" applyBorder="1" applyAlignment="1">
      <alignment horizontal="center"/>
    </xf>
    <xf numFmtId="0" fontId="6" fillId="0" borderId="11" xfId="45" applyFont="1" applyFill="1" applyBorder="1" applyAlignment="1">
      <alignment horizontal="left"/>
      <protection/>
    </xf>
    <xf numFmtId="43" fontId="4" fillId="0" borderId="11" xfId="38" applyNumberFormat="1" applyFont="1" applyFill="1" applyBorder="1" applyAlignment="1">
      <alignment horizontal="center"/>
    </xf>
    <xf numFmtId="0" fontId="4" fillId="0" borderId="11" xfId="45" applyFont="1" applyFill="1" applyBorder="1" applyAlignment="1">
      <alignment horizontal="left"/>
      <protection/>
    </xf>
    <xf numFmtId="0" fontId="4" fillId="0" borderId="13" xfId="45" applyFont="1" applyFill="1" applyBorder="1" applyAlignment="1">
      <alignment horizontal="left"/>
      <protection/>
    </xf>
    <xf numFmtId="4" fontId="6" fillId="0" borderId="15" xfId="45" applyNumberFormat="1" applyFont="1" applyFill="1" applyBorder="1" applyAlignment="1">
      <alignment horizontal="center"/>
      <protection/>
    </xf>
    <xf numFmtId="43" fontId="6" fillId="0" borderId="21" xfId="38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43" fontId="14" fillId="0" borderId="0" xfId="36" applyFont="1" applyAlignment="1">
      <alignment/>
    </xf>
    <xf numFmtId="0" fontId="5" fillId="0" borderId="21" xfId="0" applyFont="1" applyBorder="1" applyAlignment="1">
      <alignment horizontal="center"/>
    </xf>
    <xf numFmtId="43" fontId="5" fillId="0" borderId="21" xfId="36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3" xfId="0" applyFont="1" applyBorder="1" applyAlignment="1">
      <alignment/>
    </xf>
    <xf numFmtId="43" fontId="14" fillId="0" borderId="10" xfId="36" applyFont="1" applyBorder="1" applyAlignment="1">
      <alignment/>
    </xf>
    <xf numFmtId="4" fontId="14" fillId="0" borderId="10" xfId="0" applyNumberFormat="1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/>
    </xf>
    <xf numFmtId="43" fontId="14" fillId="0" borderId="11" xfId="36" applyFont="1" applyBorder="1" applyAlignment="1">
      <alignment/>
    </xf>
    <xf numFmtId="4" fontId="14" fillId="0" borderId="11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65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21" xfId="46" applyFont="1" applyBorder="1" applyAlignment="1">
      <alignment horizontal="center"/>
      <protection/>
    </xf>
    <xf numFmtId="43" fontId="19" fillId="0" borderId="21" xfId="38" applyNumberFormat="1" applyFont="1" applyBorder="1" applyAlignment="1">
      <alignment horizontal="center"/>
    </xf>
    <xf numFmtId="0" fontId="19" fillId="0" borderId="21" xfId="46" applyFont="1" applyFill="1" applyBorder="1" applyAlignment="1">
      <alignment horizontal="center"/>
      <protection/>
    </xf>
    <xf numFmtId="0" fontId="19" fillId="0" borderId="11" xfId="46" applyFont="1" applyBorder="1" applyAlignment="1">
      <alignment horizontal="center"/>
      <protection/>
    </xf>
    <xf numFmtId="0" fontId="17" fillId="0" borderId="0" xfId="46" applyFont="1" applyBorder="1" applyAlignment="1">
      <alignment horizontal="center"/>
      <protection/>
    </xf>
    <xf numFmtId="43" fontId="19" fillId="0" borderId="23" xfId="38" applyNumberFormat="1" applyFont="1" applyBorder="1" applyAlignment="1">
      <alignment horizontal="center"/>
    </xf>
    <xf numFmtId="43" fontId="17" fillId="0" borderId="23" xfId="36" applyFont="1" applyBorder="1" applyAlignment="1">
      <alignment horizontal="center"/>
    </xf>
    <xf numFmtId="0" fontId="17" fillId="0" borderId="23" xfId="46" applyFont="1" applyBorder="1" applyAlignment="1">
      <alignment horizontal="center"/>
      <protection/>
    </xf>
    <xf numFmtId="43" fontId="17" fillId="0" borderId="23" xfId="46" applyNumberFormat="1" applyFont="1" applyBorder="1" applyAlignment="1">
      <alignment horizontal="center"/>
      <protection/>
    </xf>
    <xf numFmtId="0" fontId="19" fillId="0" borderId="10" xfId="46" applyFont="1" applyFill="1" applyBorder="1" applyAlignment="1">
      <alignment horizontal="center"/>
      <protection/>
    </xf>
    <xf numFmtId="0" fontId="17" fillId="0" borderId="11" xfId="46" applyFont="1" applyBorder="1" applyAlignment="1">
      <alignment horizontal="center"/>
      <protection/>
    </xf>
    <xf numFmtId="0" fontId="17" fillId="0" borderId="14" xfId="46" applyFont="1" applyBorder="1">
      <alignment/>
      <protection/>
    </xf>
    <xf numFmtId="43" fontId="17" fillId="0" borderId="11" xfId="38" applyNumberFormat="1" applyFont="1" applyBorder="1" applyAlignment="1">
      <alignment/>
    </xf>
    <xf numFmtId="4" fontId="17" fillId="0" borderId="0" xfId="46" applyNumberFormat="1" applyFont="1" applyBorder="1">
      <alignment/>
      <protection/>
    </xf>
    <xf numFmtId="4" fontId="17" fillId="0" borderId="11" xfId="46" applyNumberFormat="1" applyFont="1" applyBorder="1">
      <alignment/>
      <protection/>
    </xf>
    <xf numFmtId="43" fontId="17" fillId="0" borderId="11" xfId="38" applyFont="1" applyBorder="1" applyAlignment="1">
      <alignment horizontal="center"/>
    </xf>
    <xf numFmtId="0" fontId="65" fillId="0" borderId="11" xfId="0" applyFont="1" applyBorder="1" applyAlignment="1">
      <alignment/>
    </xf>
    <xf numFmtId="0" fontId="65" fillId="0" borderId="11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5" fillId="0" borderId="12" xfId="0" applyFont="1" applyBorder="1" applyAlignment="1">
      <alignment/>
    </xf>
    <xf numFmtId="0" fontId="19" fillId="0" borderId="24" xfId="46" applyFont="1" applyBorder="1" applyAlignment="1">
      <alignment horizontal="center"/>
      <protection/>
    </xf>
    <xf numFmtId="0" fontId="19" fillId="0" borderId="25" xfId="46" applyFont="1" applyBorder="1" applyAlignment="1">
      <alignment horizontal="center"/>
      <protection/>
    </xf>
    <xf numFmtId="43" fontId="19" fillId="0" borderId="24" xfId="38" applyNumberFormat="1" applyFont="1" applyBorder="1" applyAlignment="1">
      <alignment horizontal="center"/>
    </xf>
    <xf numFmtId="0" fontId="65" fillId="0" borderId="24" xfId="0" applyFont="1" applyBorder="1" applyAlignment="1">
      <alignment/>
    </xf>
    <xf numFmtId="0" fontId="23" fillId="0" borderId="0" xfId="46" applyFont="1" applyAlignment="1">
      <alignment horizontal="center"/>
      <protection/>
    </xf>
    <xf numFmtId="0" fontId="23" fillId="0" borderId="0" xfId="46" applyFont="1">
      <alignment/>
      <protection/>
    </xf>
    <xf numFmtId="0" fontId="19" fillId="0" borderId="0" xfId="46" applyFont="1">
      <alignment/>
      <protection/>
    </xf>
    <xf numFmtId="0" fontId="19" fillId="0" borderId="10" xfId="46" applyFont="1" applyBorder="1" applyAlignment="1">
      <alignment horizontal="center"/>
      <protection/>
    </xf>
    <xf numFmtId="0" fontId="19" fillId="0" borderId="26" xfId="46" applyFont="1" applyBorder="1" applyAlignment="1">
      <alignment horizontal="center"/>
      <protection/>
    </xf>
    <xf numFmtId="0" fontId="19" fillId="0" borderId="0" xfId="46" applyFont="1" applyBorder="1" applyAlignment="1">
      <alignment horizontal="center"/>
      <protection/>
    </xf>
    <xf numFmtId="0" fontId="19" fillId="0" borderId="12" xfId="46" applyFont="1" applyBorder="1" applyAlignment="1">
      <alignment horizontal="center"/>
      <protection/>
    </xf>
    <xf numFmtId="0" fontId="17" fillId="0" borderId="10" xfId="46" applyFont="1" applyBorder="1">
      <alignment/>
      <protection/>
    </xf>
    <xf numFmtId="4" fontId="17" fillId="0" borderId="10" xfId="46" applyNumberFormat="1" applyFont="1" applyBorder="1">
      <alignment/>
      <protection/>
    </xf>
    <xf numFmtId="4" fontId="17" fillId="0" borderId="10" xfId="46" applyNumberFormat="1" applyFont="1" applyFill="1" applyBorder="1">
      <alignment/>
      <protection/>
    </xf>
    <xf numFmtId="0" fontId="17" fillId="0" borderId="11" xfId="46" applyFont="1" applyBorder="1">
      <alignment/>
      <protection/>
    </xf>
    <xf numFmtId="43" fontId="24" fillId="0" borderId="11" xfId="36" applyFont="1" applyFill="1" applyBorder="1" applyAlignment="1">
      <alignment/>
    </xf>
    <xf numFmtId="0" fontId="25" fillId="0" borderId="0" xfId="46" applyFont="1">
      <alignment/>
      <protection/>
    </xf>
    <xf numFmtId="4" fontId="17" fillId="0" borderId="11" xfId="46" applyNumberFormat="1" applyFont="1" applyFill="1" applyBorder="1">
      <alignment/>
      <protection/>
    </xf>
    <xf numFmtId="0" fontId="17" fillId="0" borderId="0" xfId="46" applyFont="1">
      <alignment/>
      <protection/>
    </xf>
    <xf numFmtId="49" fontId="17" fillId="0" borderId="11" xfId="46" applyNumberFormat="1" applyFont="1" applyBorder="1" applyAlignment="1">
      <alignment horizontal="center"/>
      <protection/>
    </xf>
    <xf numFmtId="43" fontId="17" fillId="0" borderId="11" xfId="36" applyFont="1" applyBorder="1" applyAlignment="1">
      <alignment/>
    </xf>
    <xf numFmtId="43" fontId="17" fillId="0" borderId="11" xfId="36" applyFont="1" applyBorder="1" applyAlignment="1">
      <alignment horizontal="center"/>
    </xf>
    <xf numFmtId="43" fontId="17" fillId="0" borderId="11" xfId="36" applyFont="1" applyFill="1" applyBorder="1" applyAlignment="1">
      <alignment/>
    </xf>
    <xf numFmtId="0" fontId="17" fillId="0" borderId="0" xfId="46" applyFont="1" applyFill="1">
      <alignment/>
      <protection/>
    </xf>
    <xf numFmtId="49" fontId="17" fillId="0" borderId="11" xfId="46" applyNumberFormat="1" applyFont="1" applyFill="1" applyBorder="1" applyAlignment="1">
      <alignment horizontal="center"/>
      <protection/>
    </xf>
    <xf numFmtId="4" fontId="17" fillId="0" borderId="11" xfId="46" applyNumberFormat="1" applyFont="1" applyBorder="1" applyAlignment="1">
      <alignment horizontal="center"/>
      <protection/>
    </xf>
    <xf numFmtId="4" fontId="19" fillId="0" borderId="24" xfId="46" applyNumberFormat="1" applyFont="1" applyBorder="1">
      <alignment/>
      <protection/>
    </xf>
    <xf numFmtId="4" fontId="19" fillId="0" borderId="0" xfId="46" applyNumberFormat="1" applyFont="1" applyFill="1" applyBorder="1">
      <alignment/>
      <protection/>
    </xf>
    <xf numFmtId="0" fontId="24" fillId="0" borderId="11" xfId="46" applyFont="1" applyFill="1" applyBorder="1" applyAlignment="1">
      <alignment horizontal="center"/>
      <protection/>
    </xf>
    <xf numFmtId="0" fontId="17" fillId="0" borderId="12" xfId="46" applyFont="1" applyBorder="1">
      <alignment/>
      <protection/>
    </xf>
    <xf numFmtId="43" fontId="17" fillId="0" borderId="10" xfId="46" applyNumberFormat="1" applyFont="1" applyBorder="1">
      <alignment/>
      <protection/>
    </xf>
    <xf numFmtId="4" fontId="17" fillId="0" borderId="0" xfId="46" applyNumberFormat="1" applyFont="1">
      <alignment/>
      <protection/>
    </xf>
    <xf numFmtId="0" fontId="17" fillId="0" borderId="0" xfId="46" applyFont="1" applyBorder="1">
      <alignment/>
      <protection/>
    </xf>
    <xf numFmtId="4" fontId="19" fillId="33" borderId="27" xfId="46" applyNumberFormat="1" applyFont="1" applyFill="1" applyBorder="1">
      <alignment/>
      <protection/>
    </xf>
    <xf numFmtId="0" fontId="19" fillId="0" borderId="0" xfId="46" applyFont="1" applyFill="1" applyAlignment="1">
      <alignment horizontal="center"/>
      <protection/>
    </xf>
    <xf numFmtId="0" fontId="17" fillId="0" borderId="0" xfId="46" applyFont="1" applyFill="1" applyBorder="1">
      <alignment/>
      <protection/>
    </xf>
    <xf numFmtId="0" fontId="19" fillId="0" borderId="13" xfId="46" applyFont="1" applyBorder="1" applyAlignment="1">
      <alignment horizontal="center"/>
      <protection/>
    </xf>
    <xf numFmtId="0" fontId="19" fillId="0" borderId="14" xfId="46" applyFont="1" applyBorder="1" applyAlignment="1">
      <alignment horizontal="center"/>
      <protection/>
    </xf>
    <xf numFmtId="0" fontId="19" fillId="0" borderId="16" xfId="46" applyFont="1" applyBorder="1" applyAlignment="1">
      <alignment horizontal="center"/>
      <protection/>
    </xf>
    <xf numFmtId="0" fontId="19" fillId="0" borderId="17" xfId="46" applyFont="1" applyBorder="1" applyAlignment="1">
      <alignment horizontal="center"/>
      <protection/>
    </xf>
    <xf numFmtId="4" fontId="26" fillId="0" borderId="10" xfId="46" applyNumberFormat="1" applyFont="1" applyBorder="1">
      <alignment/>
      <protection/>
    </xf>
    <xf numFmtId="4" fontId="26" fillId="0" borderId="10" xfId="46" applyNumberFormat="1" applyFont="1" applyFill="1" applyBorder="1">
      <alignment/>
      <protection/>
    </xf>
    <xf numFmtId="43" fontId="17" fillId="0" borderId="11" xfId="36" applyFont="1" applyFill="1" applyBorder="1" applyAlignment="1">
      <alignment/>
    </xf>
    <xf numFmtId="4" fontId="17" fillId="0" borderId="11" xfId="46" applyNumberFormat="1" applyFont="1" applyBorder="1" applyAlignment="1">
      <alignment horizontal="right"/>
      <protection/>
    </xf>
    <xf numFmtId="4" fontId="19" fillId="0" borderId="24" xfId="46" applyNumberFormat="1" applyFont="1" applyBorder="1" applyAlignment="1">
      <alignment horizontal="right"/>
      <protection/>
    </xf>
    <xf numFmtId="43" fontId="67" fillId="0" borderId="11" xfId="36" applyFont="1" applyBorder="1" applyAlignment="1">
      <alignment/>
    </xf>
    <xf numFmtId="4" fontId="19" fillId="0" borderId="18" xfId="46" applyNumberFormat="1" applyFont="1" applyBorder="1">
      <alignment/>
      <protection/>
    </xf>
    <xf numFmtId="0" fontId="17" fillId="0" borderId="0" xfId="46" applyFont="1" applyAlignment="1">
      <alignment horizontal="center"/>
      <protection/>
    </xf>
    <xf numFmtId="4" fontId="19" fillId="34" borderId="18" xfId="46" applyNumberFormat="1" applyFont="1" applyFill="1" applyBorder="1">
      <alignment/>
      <protection/>
    </xf>
    <xf numFmtId="0" fontId="23" fillId="0" borderId="0" xfId="0" applyFont="1" applyAlignment="1">
      <alignment/>
    </xf>
    <xf numFmtId="0" fontId="19" fillId="0" borderId="0" xfId="46" applyFont="1" applyAlignment="1">
      <alignment horizontal="center"/>
      <protection/>
    </xf>
    <xf numFmtId="0" fontId="19" fillId="0" borderId="28" xfId="46" applyFont="1" applyBorder="1" applyAlignment="1">
      <alignment horizontal="center"/>
      <protection/>
    </xf>
    <xf numFmtId="0" fontId="23" fillId="0" borderId="23" xfId="46" applyFont="1" applyBorder="1" applyAlignment="1">
      <alignment horizontal="center"/>
      <protection/>
    </xf>
    <xf numFmtId="0" fontId="23" fillId="0" borderId="10" xfId="46" applyFont="1" applyBorder="1" applyAlignment="1">
      <alignment horizontal="center"/>
      <protection/>
    </xf>
    <xf numFmtId="0" fontId="23" fillId="0" borderId="26" xfId="46" applyFont="1" applyFill="1" applyBorder="1" applyAlignment="1">
      <alignment horizontal="center"/>
      <protection/>
    </xf>
    <xf numFmtId="0" fontId="23" fillId="0" borderId="10" xfId="46" applyFont="1" applyFill="1" applyBorder="1" applyAlignment="1">
      <alignment horizontal="center"/>
      <protection/>
    </xf>
    <xf numFmtId="0" fontId="23" fillId="0" borderId="16" xfId="46" applyFont="1" applyBorder="1" applyAlignment="1">
      <alignment horizontal="center"/>
      <protection/>
    </xf>
    <xf numFmtId="0" fontId="23" fillId="0" borderId="12" xfId="46" applyFont="1" applyBorder="1" applyAlignment="1">
      <alignment horizontal="center"/>
      <protection/>
    </xf>
    <xf numFmtId="0" fontId="23" fillId="0" borderId="28" xfId="46" applyFont="1" applyFill="1" applyBorder="1" applyAlignment="1">
      <alignment horizontal="center"/>
      <protection/>
    </xf>
    <xf numFmtId="0" fontId="23" fillId="0" borderId="12" xfId="46" applyFont="1" applyFill="1" applyBorder="1" applyAlignment="1">
      <alignment horizontal="center"/>
      <protection/>
    </xf>
    <xf numFmtId="0" fontId="23" fillId="0" borderId="10" xfId="46" applyFont="1" applyBorder="1">
      <alignment/>
      <protection/>
    </xf>
    <xf numFmtId="49" fontId="23" fillId="0" borderId="10" xfId="46" applyNumberFormat="1" applyFont="1" applyBorder="1" applyAlignment="1">
      <alignment horizontal="center"/>
      <protection/>
    </xf>
    <xf numFmtId="4" fontId="23" fillId="0" borderId="29" xfId="46" applyNumberFormat="1" applyFont="1" applyFill="1" applyBorder="1">
      <alignment/>
      <protection/>
    </xf>
    <xf numFmtId="0" fontId="23" fillId="0" borderId="29" xfId="46" applyFont="1" applyFill="1" applyBorder="1">
      <alignment/>
      <protection/>
    </xf>
    <xf numFmtId="0" fontId="23" fillId="0" borderId="11" xfId="46" applyFont="1" applyBorder="1">
      <alignment/>
      <protection/>
    </xf>
    <xf numFmtId="49" fontId="23" fillId="0" borderId="11" xfId="46" applyNumberFormat="1" applyFont="1" applyBorder="1" applyAlignment="1">
      <alignment horizontal="center"/>
      <protection/>
    </xf>
    <xf numFmtId="43" fontId="23" fillId="0" borderId="14" xfId="36" applyFont="1" applyFill="1" applyBorder="1" applyAlignment="1">
      <alignment/>
    </xf>
    <xf numFmtId="0" fontId="23" fillId="0" borderId="14" xfId="46" applyFont="1" applyFill="1" applyBorder="1">
      <alignment/>
      <protection/>
    </xf>
    <xf numFmtId="4" fontId="23" fillId="0" borderId="14" xfId="46" applyNumberFormat="1" applyFont="1" applyFill="1" applyBorder="1">
      <alignment/>
      <protection/>
    </xf>
    <xf numFmtId="0" fontId="23" fillId="0" borderId="0" xfId="46" applyFont="1" applyBorder="1" applyAlignment="1">
      <alignment horizontal="left"/>
      <protection/>
    </xf>
    <xf numFmtId="4" fontId="23" fillId="0" borderId="14" xfId="46" applyNumberFormat="1" applyFont="1" applyFill="1" applyBorder="1" applyAlignment="1">
      <alignment horizontal="right"/>
      <protection/>
    </xf>
    <xf numFmtId="49" fontId="23" fillId="0" borderId="11" xfId="38" applyNumberFormat="1" applyFont="1" applyBorder="1" applyAlignment="1">
      <alignment horizontal="center"/>
    </xf>
    <xf numFmtId="43" fontId="23" fillId="0" borderId="14" xfId="38" applyNumberFormat="1" applyFont="1" applyFill="1" applyBorder="1" applyAlignment="1">
      <alignment horizontal="right"/>
    </xf>
    <xf numFmtId="0" fontId="23" fillId="0" borderId="12" xfId="46" applyFont="1" applyBorder="1">
      <alignment/>
      <protection/>
    </xf>
    <xf numFmtId="49" fontId="23" fillId="0" borderId="12" xfId="38" applyNumberFormat="1" applyFont="1" applyBorder="1" applyAlignment="1">
      <alignment horizontal="center"/>
    </xf>
    <xf numFmtId="0" fontId="23" fillId="0" borderId="17" xfId="46" applyFont="1" applyFill="1" applyBorder="1">
      <alignment/>
      <protection/>
    </xf>
    <xf numFmtId="43" fontId="23" fillId="0" borderId="17" xfId="38" applyNumberFormat="1" applyFont="1" applyFill="1" applyBorder="1" applyAlignment="1">
      <alignment horizontal="right"/>
    </xf>
    <xf numFmtId="4" fontId="27" fillId="0" borderId="24" xfId="46" applyNumberFormat="1" applyFont="1" applyFill="1" applyBorder="1">
      <alignment/>
      <protection/>
    </xf>
    <xf numFmtId="4" fontId="27" fillId="0" borderId="25" xfId="46" applyNumberFormat="1" applyFont="1" applyFill="1" applyBorder="1">
      <alignment/>
      <protection/>
    </xf>
    <xf numFmtId="0" fontId="23" fillId="0" borderId="0" xfId="46" applyFont="1" applyFill="1">
      <alignment/>
      <protection/>
    </xf>
    <xf numFmtId="0" fontId="23" fillId="0" borderId="0" xfId="46" applyFont="1" applyFill="1" applyAlignment="1">
      <alignment horizontal="center"/>
      <protection/>
    </xf>
    <xf numFmtId="4" fontId="27" fillId="0" borderId="0" xfId="46" applyNumberFormat="1" applyFont="1" applyFill="1" applyBorder="1">
      <alignment/>
      <protection/>
    </xf>
    <xf numFmtId="0" fontId="23" fillId="0" borderId="0" xfId="46" applyFont="1" applyAlignment="1">
      <alignment/>
      <protection/>
    </xf>
    <xf numFmtId="0" fontId="23" fillId="0" borderId="0" xfId="46" applyFont="1" applyFill="1" applyAlignment="1">
      <alignment/>
      <protection/>
    </xf>
    <xf numFmtId="0" fontId="28" fillId="0" borderId="0" xfId="45" applyFont="1" applyFill="1">
      <alignment/>
      <protection/>
    </xf>
    <xf numFmtId="187" fontId="23" fillId="0" borderId="0" xfId="38" applyNumberFormat="1" applyFont="1" applyFill="1" applyAlignment="1">
      <alignment/>
    </xf>
    <xf numFmtId="43" fontId="14" fillId="0" borderId="29" xfId="36" applyFont="1" applyBorder="1" applyAlignment="1">
      <alignment horizontal="center"/>
    </xf>
    <xf numFmtId="43" fontId="14" fillId="0" borderId="29" xfId="36" applyFont="1" applyBorder="1" applyAlignment="1">
      <alignment/>
    </xf>
    <xf numFmtId="43" fontId="14" fillId="0" borderId="14" xfId="36" applyFont="1" applyBorder="1" applyAlignment="1">
      <alignment horizontal="center"/>
    </xf>
    <xf numFmtId="43" fontId="14" fillId="0" borderId="14" xfId="36" applyFont="1" applyBorder="1" applyAlignment="1">
      <alignment/>
    </xf>
    <xf numFmtId="43" fontId="14" fillId="0" borderId="12" xfId="36" applyFont="1" applyBorder="1" applyAlignment="1">
      <alignment/>
    </xf>
    <xf numFmtId="43" fontId="14" fillId="0" borderId="17" xfId="36" applyFont="1" applyBorder="1" applyAlignment="1">
      <alignment horizontal="center"/>
    </xf>
    <xf numFmtId="4" fontId="5" fillId="0" borderId="30" xfId="0" applyNumberFormat="1" applyFont="1" applyBorder="1" applyAlignment="1">
      <alignment/>
    </xf>
    <xf numFmtId="0" fontId="29" fillId="0" borderId="0" xfId="46" applyFont="1" applyBorder="1" applyAlignment="1">
      <alignment horizontal="left"/>
      <protection/>
    </xf>
    <xf numFmtId="3" fontId="6" fillId="0" borderId="17" xfId="45" applyNumberFormat="1" applyFont="1" applyFill="1" applyBorder="1">
      <alignment/>
      <protection/>
    </xf>
    <xf numFmtId="0" fontId="4" fillId="0" borderId="0" xfId="45" applyFont="1" applyFill="1" applyBorder="1" applyAlignment="1">
      <alignment horizontal="center"/>
      <protection/>
    </xf>
    <xf numFmtId="4" fontId="6" fillId="0" borderId="0" xfId="45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49" fontId="17" fillId="0" borderId="10" xfId="46" applyNumberFormat="1" applyFont="1" applyBorder="1" applyAlignment="1">
      <alignment horizontal="center"/>
      <protection/>
    </xf>
    <xf numFmtId="0" fontId="17" fillId="0" borderId="0" xfId="0" applyFont="1" applyAlignment="1">
      <alignment/>
    </xf>
    <xf numFmtId="0" fontId="19" fillId="0" borderId="0" xfId="46" applyFont="1" applyAlignment="1">
      <alignment horizontal="center"/>
      <protection/>
    </xf>
    <xf numFmtId="0" fontId="19" fillId="0" borderId="28" xfId="46" applyFont="1" applyBorder="1" applyAlignment="1">
      <alignment horizontal="center"/>
      <protection/>
    </xf>
    <xf numFmtId="0" fontId="5" fillId="0" borderId="0" xfId="45" applyFont="1" applyFill="1" applyAlignment="1">
      <alignment horizontal="left"/>
      <protection/>
    </xf>
    <xf numFmtId="0" fontId="5" fillId="0" borderId="0" xfId="45" applyFont="1" applyFill="1" applyAlignment="1">
      <alignment horizontal="center"/>
      <protection/>
    </xf>
    <xf numFmtId="0" fontId="5" fillId="0" borderId="28" xfId="45" applyFont="1" applyFill="1" applyBorder="1" applyAlignment="1">
      <alignment horizontal="center"/>
      <protection/>
    </xf>
    <xf numFmtId="0" fontId="4" fillId="0" borderId="26" xfId="45" applyFont="1" applyFill="1" applyBorder="1" applyAlignment="1">
      <alignment horizontal="left"/>
      <protection/>
    </xf>
    <xf numFmtId="0" fontId="5" fillId="0" borderId="2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46" applyFont="1" applyAlignment="1">
      <alignment horizontal="center"/>
      <protection/>
    </xf>
    <xf numFmtId="0" fontId="19" fillId="0" borderId="20" xfId="46" applyFont="1" applyBorder="1" applyAlignment="1">
      <alignment horizontal="center"/>
      <protection/>
    </xf>
    <xf numFmtId="0" fontId="19" fillId="0" borderId="15" xfId="46" applyFont="1" applyBorder="1" applyAlignment="1">
      <alignment horizontal="center"/>
      <protection/>
    </xf>
    <xf numFmtId="0" fontId="19" fillId="0" borderId="28" xfId="46" applyFont="1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7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34;&#3618;&#3611;&#3637;%202558\&#3611;&#3636;&#3604;&#3591;&#3610;&#3648;&#3604;&#3639;&#3629;&#3609;%20%20%20(&#3607;&#3635;&#3607;&#3640;&#3585;&#3626;&#3636;&#3609;&#3648;&#3604;&#3639;&#3629;&#3609;)\&#3626;&#3656;&#3591;&#3629;&#3635;&#3648;&#3616;&#3629;\3.%20&#3648;&#3591;&#3636;&#3609;&#3619;&#3633;&#3610;&#3613;&#3634;&#3585;%20(&#3627;&#3617;&#3634;&#3618;&#3648;&#3627;&#3605;&#3640;%20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7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34;&#3618;&#3611;&#3637;%202558\&#3611;&#3636;&#3604;&#3591;&#3610;&#3648;&#3604;&#3639;&#3629;&#3609;%20%20%20(&#3607;&#3635;&#3607;&#3640;&#3585;&#3626;&#3636;&#3609;&#3648;&#3604;&#3639;&#3629;&#3609;)\&#3626;&#3656;&#3591;&#3629;&#3635;&#3648;&#3616;&#3629;\4.%20&#3619;&#3634;&#3618;&#3592;&#3656;&#3634;&#3618;&#3585;&#3635;&#3627;&#3609;&#3604;&#3623;&#3633;&#3605;&#3606;&#3640;&#3611;&#3619;&#3632;&#3626;&#3591;&#3588;&#3660;%20(&#3627;&#3617;&#3634;&#3618;&#3648;&#3627;&#3605;&#3640;%20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  <sheetName val="มี.ค."/>
      <sheetName val="เม.ย."/>
      <sheetName val="พ.ค."/>
      <sheetName val="มิ.ย."/>
      <sheetName val="ก.ค."/>
      <sheetName val="ส.ค."/>
      <sheetName val="ก.ย."/>
      <sheetName val="สรุปสิ้นปี"/>
      <sheetName val="รับ-จ่าย"/>
      <sheetName val="Sheet3"/>
    </sheetNames>
    <sheetDataSet>
      <sheetData sheetId="9">
        <row r="7">
          <cell r="F7">
            <v>14807.9</v>
          </cell>
        </row>
        <row r="8">
          <cell r="F8">
            <v>17769.48</v>
          </cell>
        </row>
        <row r="9">
          <cell r="F9">
            <v>728885</v>
          </cell>
        </row>
        <row r="10">
          <cell r="F10">
            <v>18181.22</v>
          </cell>
        </row>
        <row r="11">
          <cell r="F11">
            <v>2169.339999999984</v>
          </cell>
        </row>
        <row r="12">
          <cell r="F12">
            <v>0</v>
          </cell>
        </row>
        <row r="13">
          <cell r="F13">
            <v>165</v>
          </cell>
        </row>
        <row r="14">
          <cell r="F14">
            <v>0</v>
          </cell>
        </row>
        <row r="15">
          <cell r="F15">
            <v>3.18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  <sheetName val="มี.ค."/>
      <sheetName val="สรุปภาพรวม ณ  มี.ค."/>
      <sheetName val="เม.ย."/>
      <sheetName val="พ.ค."/>
      <sheetName val="มิ.ย."/>
      <sheetName val="ก.ค."/>
      <sheetName val="ส.ค."/>
      <sheetName val="ก.ย."/>
      <sheetName val="สรุปสิ้นปี"/>
      <sheetName val="รับ"/>
      <sheetName val="จ่าย"/>
    </sheetNames>
    <sheetDataSet>
      <sheetData sheetId="10">
        <row r="7">
          <cell r="F7">
            <v>0</v>
          </cell>
        </row>
        <row r="8">
          <cell r="F8">
            <v>63275</v>
          </cell>
        </row>
        <row r="9">
          <cell r="F9">
            <v>4138300</v>
          </cell>
        </row>
        <row r="10">
          <cell r="F10">
            <v>80000</v>
          </cell>
        </row>
        <row r="11">
          <cell r="F11">
            <v>110348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37770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="95" zoomScaleSheetLayoutView="95" zoomScalePageLayoutView="0" workbookViewId="0" topLeftCell="A19">
      <selection activeCell="A33" sqref="A33"/>
    </sheetView>
  </sheetViews>
  <sheetFormatPr defaultColWidth="9.140625" defaultRowHeight="15"/>
  <cols>
    <col min="1" max="1" width="54.8515625" style="4" customWidth="1"/>
    <col min="2" max="2" width="5.421875" style="9" customWidth="1"/>
    <col min="3" max="4" width="13.421875" style="4" customWidth="1"/>
    <col min="5" max="5" width="28.00390625" style="0" customWidth="1"/>
  </cols>
  <sheetData>
    <row r="1" spans="1:4" ht="21">
      <c r="A1" s="202" t="s">
        <v>0</v>
      </c>
      <c r="B1" s="202"/>
      <c r="C1" s="202"/>
      <c r="D1" s="202"/>
    </row>
    <row r="2" spans="1:4" ht="21">
      <c r="A2" s="202" t="s">
        <v>10</v>
      </c>
      <c r="B2" s="202"/>
      <c r="C2" s="202"/>
      <c r="D2" s="202"/>
    </row>
    <row r="3" spans="1:4" ht="21">
      <c r="A3" s="203" t="s">
        <v>226</v>
      </c>
      <c r="B3" s="203"/>
      <c r="C3" s="203"/>
      <c r="D3" s="203"/>
    </row>
    <row r="4" spans="1:4" ht="18.75">
      <c r="A4" s="154" t="s">
        <v>1</v>
      </c>
      <c r="B4" s="155" t="s">
        <v>2</v>
      </c>
      <c r="C4" s="156" t="s">
        <v>3</v>
      </c>
      <c r="D4" s="157" t="s">
        <v>4</v>
      </c>
    </row>
    <row r="5" spans="1:4" ht="18.75">
      <c r="A5" s="158"/>
      <c r="B5" s="159" t="s">
        <v>5</v>
      </c>
      <c r="C5" s="160" t="s">
        <v>6</v>
      </c>
      <c r="D5" s="161" t="s">
        <v>6</v>
      </c>
    </row>
    <row r="6" spans="1:4" ht="18.75">
      <c r="A6" s="162" t="s">
        <v>7</v>
      </c>
      <c r="B6" s="163" t="s">
        <v>28</v>
      </c>
      <c r="C6" s="164"/>
      <c r="D6" s="165"/>
    </row>
    <row r="7" spans="1:4" ht="18.75">
      <c r="A7" s="166" t="s">
        <v>17</v>
      </c>
      <c r="B7" s="167" t="s">
        <v>29</v>
      </c>
      <c r="C7" s="168">
        <v>16508802.87</v>
      </c>
      <c r="D7" s="169"/>
    </row>
    <row r="8" spans="1:4" ht="18.75">
      <c r="A8" s="166" t="s">
        <v>18</v>
      </c>
      <c r="B8" s="167" t="s">
        <v>29</v>
      </c>
      <c r="C8" s="168">
        <v>16190189.78</v>
      </c>
      <c r="D8" s="169"/>
    </row>
    <row r="9" spans="1:4" ht="18.75">
      <c r="A9" s="166" t="s">
        <v>19</v>
      </c>
      <c r="B9" s="167" t="s">
        <v>29</v>
      </c>
      <c r="C9" s="168">
        <v>15557.889</v>
      </c>
      <c r="D9" s="169"/>
    </row>
    <row r="10" spans="1:4" ht="18.75">
      <c r="A10" s="166" t="s">
        <v>20</v>
      </c>
      <c r="B10" s="167" t="s">
        <v>29</v>
      </c>
      <c r="C10" s="168">
        <v>3.18</v>
      </c>
      <c r="D10" s="169"/>
    </row>
    <row r="11" spans="1:4" ht="18.75">
      <c r="A11" s="166" t="s">
        <v>21</v>
      </c>
      <c r="B11" s="167" t="s">
        <v>29</v>
      </c>
      <c r="C11" s="168">
        <v>11960920.86</v>
      </c>
      <c r="D11" s="169"/>
    </row>
    <row r="12" spans="1:4" ht="18.75">
      <c r="A12" s="166" t="s">
        <v>22</v>
      </c>
      <c r="B12" s="167" t="s">
        <v>29</v>
      </c>
      <c r="C12" s="168">
        <v>16233209.36</v>
      </c>
      <c r="D12" s="169"/>
    </row>
    <row r="13" spans="1:4" ht="18.75">
      <c r="A13" s="166" t="s">
        <v>23</v>
      </c>
      <c r="B13" s="167" t="s">
        <v>30</v>
      </c>
      <c r="C13" s="168">
        <v>3154397.66</v>
      </c>
      <c r="D13" s="169"/>
    </row>
    <row r="14" spans="1:5" ht="18.75">
      <c r="A14" s="166" t="s">
        <v>24</v>
      </c>
      <c r="B14" s="167"/>
      <c r="C14" s="170">
        <v>1600000</v>
      </c>
      <c r="D14" s="170"/>
      <c r="E14" s="1">
        <f>SUM(C7:C14)</f>
        <v>65663081.59899999</v>
      </c>
    </row>
    <row r="15" spans="1:5" ht="18.75">
      <c r="A15" s="166" t="s">
        <v>25</v>
      </c>
      <c r="B15" s="167"/>
      <c r="C15" s="170">
        <v>143000</v>
      </c>
      <c r="D15" s="170"/>
      <c r="E15" s="1"/>
    </row>
    <row r="16" spans="1:4" ht="18.75">
      <c r="A16" s="171" t="s">
        <v>202</v>
      </c>
      <c r="B16" s="167"/>
      <c r="C16" s="170">
        <v>916300</v>
      </c>
      <c r="D16" s="170"/>
    </row>
    <row r="17" spans="1:4" ht="18.75">
      <c r="A17" s="166" t="s">
        <v>11</v>
      </c>
      <c r="B17" s="167"/>
      <c r="C17" s="170">
        <v>23717803.27</v>
      </c>
      <c r="D17" s="170"/>
    </row>
    <row r="18" spans="1:4" ht="18.75">
      <c r="A18" s="166" t="s">
        <v>12</v>
      </c>
      <c r="B18" s="167" t="s">
        <v>31</v>
      </c>
      <c r="C18" s="170">
        <v>1560910.78</v>
      </c>
      <c r="D18" s="170"/>
    </row>
    <row r="19" spans="1:4" ht="18.75">
      <c r="A19" s="166" t="s">
        <v>13</v>
      </c>
      <c r="B19" s="167" t="s">
        <v>32</v>
      </c>
      <c r="C19" s="170">
        <v>25000</v>
      </c>
      <c r="D19" s="170"/>
    </row>
    <row r="20" spans="1:4" ht="18.75">
      <c r="A20" s="166" t="s">
        <v>8</v>
      </c>
      <c r="B20" s="167" t="s">
        <v>33</v>
      </c>
      <c r="C20" s="169"/>
      <c r="D20" s="170">
        <v>22626061.44</v>
      </c>
    </row>
    <row r="21" spans="1:4" ht="18.75">
      <c r="A21" s="166" t="s">
        <v>9</v>
      </c>
      <c r="B21" s="167" t="s">
        <v>34</v>
      </c>
      <c r="C21" s="169"/>
      <c r="D21" s="170">
        <v>20556640.65</v>
      </c>
    </row>
    <row r="22" spans="1:4" ht="18.75">
      <c r="A22" s="166" t="s">
        <v>14</v>
      </c>
      <c r="B22" s="167" t="s">
        <v>35</v>
      </c>
      <c r="C22" s="169"/>
      <c r="D22" s="172">
        <v>43964568.33</v>
      </c>
    </row>
    <row r="23" spans="1:4" ht="18.75">
      <c r="A23" s="166" t="s">
        <v>15</v>
      </c>
      <c r="B23" s="167" t="s">
        <v>36</v>
      </c>
      <c r="C23" s="169"/>
      <c r="D23" s="172">
        <v>805827.34</v>
      </c>
    </row>
    <row r="24" spans="1:4" ht="18.75">
      <c r="A24" s="166" t="s">
        <v>16</v>
      </c>
      <c r="B24" s="167" t="s">
        <v>38</v>
      </c>
      <c r="C24" s="169"/>
      <c r="D24" s="170">
        <v>2071868</v>
      </c>
    </row>
    <row r="25" spans="1:4" ht="18.75">
      <c r="A25" s="166" t="s">
        <v>26</v>
      </c>
      <c r="B25" s="167" t="s">
        <v>37</v>
      </c>
      <c r="C25" s="170"/>
      <c r="D25" s="170"/>
    </row>
    <row r="26" spans="1:4" ht="18.75">
      <c r="A26" s="166" t="s">
        <v>203</v>
      </c>
      <c r="B26" s="167"/>
      <c r="C26" s="170"/>
      <c r="D26" s="170">
        <v>242572</v>
      </c>
    </row>
    <row r="27" spans="1:4" ht="18.75">
      <c r="A27" s="166" t="s">
        <v>27</v>
      </c>
      <c r="B27" s="173" t="s">
        <v>36</v>
      </c>
      <c r="C27" s="169"/>
      <c r="D27" s="174">
        <v>1758557.89</v>
      </c>
    </row>
    <row r="28" spans="1:5" ht="18.75">
      <c r="A28" s="175"/>
      <c r="B28" s="176"/>
      <c r="C28" s="177"/>
      <c r="D28" s="178"/>
      <c r="E28" s="1">
        <f>C28-D28</f>
        <v>0</v>
      </c>
    </row>
    <row r="29" spans="1:5" s="11" customFormat="1" ht="19.5" thickBot="1">
      <c r="A29" s="107"/>
      <c r="B29" s="106"/>
      <c r="C29" s="179">
        <f>SUM(C7:C27)</f>
        <v>92026095.64899999</v>
      </c>
      <c r="D29" s="180">
        <f>SUM(D20:D28)</f>
        <v>92026095.65</v>
      </c>
      <c r="E29" s="10"/>
    </row>
    <row r="30" spans="1:5" s="11" customFormat="1" ht="19.5" thickTop="1">
      <c r="A30" s="181"/>
      <c r="B30" s="182"/>
      <c r="C30" s="183"/>
      <c r="D30" s="183"/>
      <c r="E30" s="10"/>
    </row>
    <row r="31" spans="1:4" s="5" customFormat="1" ht="18.75">
      <c r="A31" s="181"/>
      <c r="B31" s="182"/>
      <c r="C31" s="183"/>
      <c r="D31" s="183"/>
    </row>
    <row r="32" spans="1:4" s="5" customFormat="1" ht="18.75">
      <c r="A32" s="184"/>
      <c r="B32" s="106"/>
      <c r="C32" s="185"/>
      <c r="D32" s="186"/>
    </row>
    <row r="33" spans="1:4" s="5" customFormat="1" ht="18.75">
      <c r="A33" s="106"/>
      <c r="B33" s="106"/>
      <c r="C33" s="187"/>
      <c r="D33" s="186"/>
    </row>
    <row r="34" spans="1:4" s="5" customFormat="1" ht="18.75">
      <c r="A34" s="184"/>
      <c r="B34" s="106"/>
      <c r="C34" s="185"/>
      <c r="D34" s="186"/>
    </row>
    <row r="35" spans="1:4" s="5" customFormat="1" ht="18.75">
      <c r="A35" s="184"/>
      <c r="B35" s="106"/>
      <c r="C35" s="185"/>
      <c r="D35" s="186"/>
    </row>
    <row r="36" spans="1:4" s="5" customFormat="1" ht="18.75">
      <c r="A36" s="184"/>
      <c r="B36" s="106"/>
      <c r="C36" s="185"/>
      <c r="D36" s="186"/>
    </row>
    <row r="37" spans="1:4" s="5" customFormat="1" ht="14.25">
      <c r="A37" s="6"/>
      <c r="B37" s="7"/>
      <c r="C37" s="6"/>
      <c r="D37" s="6"/>
    </row>
    <row r="38" spans="1:4" s="5" customFormat="1" ht="14.25">
      <c r="A38" s="6"/>
      <c r="B38" s="7"/>
      <c r="C38" s="6"/>
      <c r="D38" s="6"/>
    </row>
    <row r="46" spans="1:4" ht="14.25">
      <c r="A46" s="2"/>
      <c r="B46" s="8"/>
      <c r="C46" s="2"/>
      <c r="D46" s="2"/>
    </row>
    <row r="47" spans="1:4" ht="14.25">
      <c r="A47" s="2"/>
      <c r="B47" s="8"/>
      <c r="C47" s="2"/>
      <c r="D47" s="2"/>
    </row>
    <row r="48" spans="1:4" ht="14.25">
      <c r="A48" s="2"/>
      <c r="B48" s="8"/>
      <c r="C48" s="2"/>
      <c r="D48" s="2"/>
    </row>
    <row r="49" spans="1:4" ht="14.25">
      <c r="A49" s="3"/>
      <c r="B49" s="8"/>
      <c r="C49" s="2"/>
      <c r="D49" s="2"/>
    </row>
  </sheetData>
  <sheetProtection/>
  <mergeCells count="3">
    <mergeCell ref="A1:D1"/>
    <mergeCell ref="A2:D2"/>
    <mergeCell ref="A3:D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64">
      <selection activeCell="A1" sqref="A1:D96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4" width="13.421875" style="0" customWidth="1"/>
  </cols>
  <sheetData>
    <row r="1" spans="1:4" ht="21">
      <c r="A1" s="204" t="s">
        <v>139</v>
      </c>
      <c r="B1" s="204"/>
      <c r="C1" s="204"/>
      <c r="D1" s="204"/>
    </row>
    <row r="2" spans="1:4" ht="21">
      <c r="A2" s="205" t="s">
        <v>86</v>
      </c>
      <c r="B2" s="205"/>
      <c r="C2" s="205"/>
      <c r="D2" s="205"/>
    </row>
    <row r="3" spans="1:4" ht="21">
      <c r="A3" s="206" t="s">
        <v>227</v>
      </c>
      <c r="B3" s="206"/>
      <c r="C3" s="206"/>
      <c r="D3" s="206"/>
    </row>
    <row r="4" spans="1:4" ht="19.5">
      <c r="A4" s="14" t="s">
        <v>1</v>
      </c>
      <c r="B4" s="14" t="s">
        <v>87</v>
      </c>
      <c r="C4" s="14" t="s">
        <v>59</v>
      </c>
      <c r="D4" s="15" t="s">
        <v>140</v>
      </c>
    </row>
    <row r="5" spans="1:4" ht="19.5">
      <c r="A5" s="16"/>
      <c r="B5" s="17"/>
      <c r="C5" s="18" t="s">
        <v>88</v>
      </c>
      <c r="D5" s="19"/>
    </row>
    <row r="6" spans="1:4" ht="19.5">
      <c r="A6" s="20" t="s">
        <v>89</v>
      </c>
      <c r="B6" s="21"/>
      <c r="C6" s="22"/>
      <c r="D6" s="23"/>
    </row>
    <row r="7" spans="1:4" ht="19.5">
      <c r="A7" s="24" t="s">
        <v>141</v>
      </c>
      <c r="B7" s="25" t="s">
        <v>142</v>
      </c>
      <c r="C7" s="22"/>
      <c r="D7" s="23"/>
    </row>
    <row r="8" spans="1:4" ht="19.5">
      <c r="A8" s="26" t="s">
        <v>90</v>
      </c>
      <c r="B8" s="25" t="s">
        <v>143</v>
      </c>
      <c r="C8" s="27">
        <v>300000</v>
      </c>
      <c r="D8" s="23">
        <v>493700.58</v>
      </c>
    </row>
    <row r="9" spans="1:4" ht="19.5">
      <c r="A9" s="26" t="s">
        <v>91</v>
      </c>
      <c r="B9" s="25" t="s">
        <v>144</v>
      </c>
      <c r="C9" s="27">
        <v>150000</v>
      </c>
      <c r="D9" s="23">
        <v>135262.2</v>
      </c>
    </row>
    <row r="10" spans="1:4" ht="19.5">
      <c r="A10" s="26" t="s">
        <v>92</v>
      </c>
      <c r="B10" s="25" t="s">
        <v>145</v>
      </c>
      <c r="C10" s="27">
        <v>140000</v>
      </c>
      <c r="D10" s="23">
        <v>144528</v>
      </c>
    </row>
    <row r="11" spans="1:4" ht="19.5">
      <c r="A11" s="28" t="s">
        <v>93</v>
      </c>
      <c r="B11" s="17"/>
      <c r="C11" s="29">
        <f>SUM(C8:C10)</f>
        <v>590000</v>
      </c>
      <c r="D11" s="30">
        <f>SUM(D8:D10)</f>
        <v>773490.78</v>
      </c>
    </row>
    <row r="12" spans="1:4" ht="19.5">
      <c r="A12" s="20" t="s">
        <v>94</v>
      </c>
      <c r="B12" s="25" t="s">
        <v>146</v>
      </c>
      <c r="C12" s="31"/>
      <c r="D12" s="23"/>
    </row>
    <row r="13" spans="1:4" ht="19.5">
      <c r="A13" s="26" t="s">
        <v>95</v>
      </c>
      <c r="B13" s="25" t="s">
        <v>147</v>
      </c>
      <c r="C13" s="32">
        <v>450000</v>
      </c>
      <c r="D13" s="23">
        <v>425560</v>
      </c>
    </row>
    <row r="14" spans="1:4" ht="19.5">
      <c r="A14" s="26" t="s">
        <v>96</v>
      </c>
      <c r="B14" s="25" t="s">
        <v>148</v>
      </c>
      <c r="C14" s="32">
        <v>4000</v>
      </c>
      <c r="D14" s="23">
        <v>5400</v>
      </c>
    </row>
    <row r="15" spans="1:4" ht="19.5">
      <c r="A15" s="26" t="s">
        <v>97</v>
      </c>
      <c r="B15" s="25" t="s">
        <v>149</v>
      </c>
      <c r="C15" s="32">
        <v>100000</v>
      </c>
      <c r="D15" s="23">
        <v>23064</v>
      </c>
    </row>
    <row r="16" spans="1:4" ht="19.5">
      <c r="A16" s="26" t="s">
        <v>98</v>
      </c>
      <c r="B16" s="25" t="s">
        <v>150</v>
      </c>
      <c r="C16" s="32">
        <v>40000</v>
      </c>
      <c r="D16" s="23">
        <v>56010</v>
      </c>
    </row>
    <row r="17" spans="1:4" ht="19.5">
      <c r="A17" s="26" t="s">
        <v>99</v>
      </c>
      <c r="B17" s="25" t="s">
        <v>151</v>
      </c>
      <c r="C17" s="32">
        <v>2000</v>
      </c>
      <c r="D17" s="23">
        <v>1350</v>
      </c>
    </row>
    <row r="18" spans="1:4" ht="19.5">
      <c r="A18" s="26" t="s">
        <v>100</v>
      </c>
      <c r="B18" s="25" t="s">
        <v>152</v>
      </c>
      <c r="C18" s="32">
        <v>5000</v>
      </c>
      <c r="D18" s="23">
        <v>3240</v>
      </c>
    </row>
    <row r="19" spans="1:4" ht="19.5">
      <c r="A19" s="28" t="s">
        <v>93</v>
      </c>
      <c r="B19" s="17"/>
      <c r="C19" s="29">
        <f>SUM(C13:C18)</f>
        <v>601000</v>
      </c>
      <c r="D19" s="30">
        <f>SUM(D13:D18)</f>
        <v>514624</v>
      </c>
    </row>
    <row r="20" spans="1:4" ht="19.5">
      <c r="A20" s="20" t="s">
        <v>153</v>
      </c>
      <c r="B20" s="25" t="s">
        <v>154</v>
      </c>
      <c r="C20" s="22"/>
      <c r="D20" s="23"/>
    </row>
    <row r="21" spans="1:4" ht="19.5">
      <c r="A21" s="26" t="s">
        <v>101</v>
      </c>
      <c r="B21" s="25" t="s">
        <v>155</v>
      </c>
      <c r="C21" s="32">
        <v>140000</v>
      </c>
      <c r="D21" s="23">
        <v>225000</v>
      </c>
    </row>
    <row r="22" spans="1:4" ht="19.5">
      <c r="A22" s="26" t="s">
        <v>102</v>
      </c>
      <c r="B22" s="25" t="s">
        <v>156</v>
      </c>
      <c r="C22" s="32">
        <v>250000</v>
      </c>
      <c r="D22" s="23">
        <v>355973.97</v>
      </c>
    </row>
    <row r="23" spans="1:4" ht="19.5">
      <c r="A23" s="26" t="s">
        <v>103</v>
      </c>
      <c r="B23" s="25" t="s">
        <v>157</v>
      </c>
      <c r="C23" s="33">
        <v>3000</v>
      </c>
      <c r="D23" s="23"/>
    </row>
    <row r="24" spans="1:4" ht="19.5">
      <c r="A24" s="28" t="s">
        <v>93</v>
      </c>
      <c r="B24" s="17"/>
      <c r="C24" s="34">
        <f>SUM(C21:C23)</f>
        <v>393000</v>
      </c>
      <c r="D24" s="35">
        <f>SUM(D21:D23)</f>
        <v>580973.97</v>
      </c>
    </row>
    <row r="25" spans="1:4" ht="19.5">
      <c r="A25" s="36" t="s">
        <v>104</v>
      </c>
      <c r="B25" s="25" t="s">
        <v>158</v>
      </c>
      <c r="C25" s="22"/>
      <c r="D25" s="23"/>
    </row>
    <row r="26" spans="1:4" ht="19.5">
      <c r="A26" s="26" t="s">
        <v>105</v>
      </c>
      <c r="B26" s="25" t="s">
        <v>159</v>
      </c>
      <c r="C26" s="32">
        <v>10000</v>
      </c>
      <c r="D26" s="23">
        <v>2730</v>
      </c>
    </row>
    <row r="27" spans="1:4" ht="19.5">
      <c r="A27" s="26" t="s">
        <v>106</v>
      </c>
      <c r="B27" s="25" t="s">
        <v>160</v>
      </c>
      <c r="C27" s="32">
        <v>50000</v>
      </c>
      <c r="D27" s="23">
        <v>394000</v>
      </c>
    </row>
    <row r="28" spans="1:4" ht="19.5">
      <c r="A28" s="26" t="s">
        <v>107</v>
      </c>
      <c r="B28" s="25" t="s">
        <v>161</v>
      </c>
      <c r="C28" s="32">
        <v>20000</v>
      </c>
      <c r="D28" s="23">
        <v>17450.66</v>
      </c>
    </row>
    <row r="29" spans="1:4" ht="19.5">
      <c r="A29" s="28" t="s">
        <v>93</v>
      </c>
      <c r="B29" s="17"/>
      <c r="C29" s="29">
        <f>SUM(C26:C28)</f>
        <v>80000</v>
      </c>
      <c r="D29" s="30">
        <f>SUM(D26:D28)</f>
        <v>414180.66</v>
      </c>
    </row>
    <row r="30" spans="1:4" ht="19.5">
      <c r="A30" s="36" t="s">
        <v>108</v>
      </c>
      <c r="B30" s="17"/>
      <c r="C30" s="37"/>
      <c r="D30" s="38"/>
    </row>
    <row r="31" spans="1:4" ht="19.5">
      <c r="A31" s="36" t="s">
        <v>162</v>
      </c>
      <c r="B31" s="25" t="s">
        <v>163</v>
      </c>
      <c r="C31" s="37"/>
      <c r="D31" s="38"/>
    </row>
    <row r="32" spans="1:4" ht="19.5">
      <c r="A32" s="26" t="s">
        <v>109</v>
      </c>
      <c r="B32" s="39">
        <v>1001</v>
      </c>
      <c r="C32" s="32">
        <v>10000000</v>
      </c>
      <c r="D32" s="23">
        <v>8677688.67</v>
      </c>
    </row>
    <row r="33" spans="1:4" ht="19.5">
      <c r="A33" s="26" t="s">
        <v>110</v>
      </c>
      <c r="B33" s="39">
        <v>1001</v>
      </c>
      <c r="C33" s="32">
        <v>4500000</v>
      </c>
      <c r="D33" s="23">
        <v>4620229.53</v>
      </c>
    </row>
    <row r="34" spans="1:4" ht="19.5">
      <c r="A34" s="26" t="s">
        <v>111</v>
      </c>
      <c r="B34" s="39">
        <v>1005</v>
      </c>
      <c r="C34" s="32">
        <v>2000000</v>
      </c>
      <c r="D34" s="23">
        <v>2478032.83</v>
      </c>
    </row>
    <row r="35" spans="1:4" ht="19.5">
      <c r="A35" s="26" t="s">
        <v>112</v>
      </c>
      <c r="B35" s="39">
        <v>1006</v>
      </c>
      <c r="C35" s="32">
        <v>4500000</v>
      </c>
      <c r="D35" s="23">
        <v>4213975.2</v>
      </c>
    </row>
    <row r="36" spans="1:4" ht="19.5">
      <c r="A36" s="26" t="s">
        <v>113</v>
      </c>
      <c r="B36" s="39">
        <v>1010</v>
      </c>
      <c r="C36" s="32">
        <v>50000</v>
      </c>
      <c r="D36" s="23">
        <v>52311.46</v>
      </c>
    </row>
    <row r="37" spans="1:4" ht="19.5">
      <c r="A37" s="26" t="s">
        <v>114</v>
      </c>
      <c r="B37" s="39">
        <v>1011</v>
      </c>
      <c r="C37" s="32">
        <v>190000</v>
      </c>
      <c r="D37" s="23">
        <v>133288.74</v>
      </c>
    </row>
    <row r="38" spans="1:4" ht="19.5">
      <c r="A38" s="26" t="s">
        <v>115</v>
      </c>
      <c r="B38" s="39">
        <v>1013</v>
      </c>
      <c r="C38" s="32">
        <v>1700000</v>
      </c>
      <c r="D38" s="23">
        <v>1221217</v>
      </c>
    </row>
    <row r="39" spans="1:4" ht="19.5">
      <c r="A39" s="26" t="s">
        <v>116</v>
      </c>
      <c r="B39" s="39">
        <v>1004</v>
      </c>
      <c r="C39" s="32">
        <v>50000</v>
      </c>
      <c r="D39" s="23">
        <v>84219.49</v>
      </c>
    </row>
    <row r="40" spans="1:4" ht="19.5">
      <c r="A40" s="28"/>
      <c r="B40" s="17"/>
      <c r="C40" s="29">
        <f>SUM(C32:C39)</f>
        <v>22990000</v>
      </c>
      <c r="D40" s="30">
        <f>SUM(D32:D39)</f>
        <v>21480962.919999998</v>
      </c>
    </row>
    <row r="41" spans="1:4" ht="19.5">
      <c r="A41" s="20" t="s">
        <v>117</v>
      </c>
      <c r="B41" s="21"/>
      <c r="C41" s="22"/>
      <c r="D41" s="23"/>
    </row>
    <row r="42" spans="1:4" ht="19.5">
      <c r="A42" s="40" t="s">
        <v>164</v>
      </c>
      <c r="B42" s="39">
        <v>2000</v>
      </c>
      <c r="C42" s="22"/>
      <c r="D42" s="23"/>
    </row>
    <row r="43" spans="1:4" ht="19.5">
      <c r="A43" s="26" t="s">
        <v>118</v>
      </c>
      <c r="B43" s="39">
        <v>2001</v>
      </c>
      <c r="C43" s="32"/>
      <c r="D43" s="23">
        <v>1139539</v>
      </c>
    </row>
    <row r="44" spans="1:4" ht="19.5">
      <c r="A44" s="26" t="s">
        <v>119</v>
      </c>
      <c r="B44" s="39">
        <v>2002</v>
      </c>
      <c r="C44" s="32">
        <v>19000000</v>
      </c>
      <c r="D44" s="23"/>
    </row>
    <row r="45" spans="1:4" ht="19.5">
      <c r="A45" s="26" t="s">
        <v>165</v>
      </c>
      <c r="B45" s="39"/>
      <c r="C45" s="32"/>
      <c r="D45" s="41">
        <v>1903160</v>
      </c>
    </row>
    <row r="46" spans="1:4" ht="19.5">
      <c r="A46" s="42" t="s">
        <v>166</v>
      </c>
      <c r="B46" s="43"/>
      <c r="C46" s="44"/>
      <c r="D46" s="45">
        <v>4429600</v>
      </c>
    </row>
    <row r="47" spans="1:4" ht="19.5">
      <c r="A47" s="46"/>
      <c r="B47" s="46" t="s">
        <v>75</v>
      </c>
      <c r="C47" s="47"/>
      <c r="D47" s="48"/>
    </row>
    <row r="48" spans="1:4" ht="19.5">
      <c r="A48" s="14" t="s">
        <v>1</v>
      </c>
      <c r="B48" s="14" t="s">
        <v>87</v>
      </c>
      <c r="C48" s="14" t="s">
        <v>59</v>
      </c>
      <c r="D48" s="15" t="s">
        <v>140</v>
      </c>
    </row>
    <row r="49" spans="1:4" ht="19.5">
      <c r="A49" s="49"/>
      <c r="B49" s="18"/>
      <c r="C49" s="18" t="s">
        <v>88</v>
      </c>
      <c r="D49" s="19"/>
    </row>
    <row r="50" spans="1:4" ht="19.5">
      <c r="A50" s="26" t="s">
        <v>167</v>
      </c>
      <c r="B50" s="39"/>
      <c r="C50" s="32"/>
      <c r="D50" s="41">
        <v>84000</v>
      </c>
    </row>
    <row r="51" spans="1:4" ht="19.5">
      <c r="A51" s="26" t="s">
        <v>168</v>
      </c>
      <c r="B51" s="39"/>
      <c r="C51" s="32"/>
      <c r="D51" s="41">
        <v>20000</v>
      </c>
    </row>
    <row r="52" spans="1:4" ht="19.5">
      <c r="A52" s="26" t="s">
        <v>169</v>
      </c>
      <c r="B52" s="39"/>
      <c r="C52" s="32"/>
      <c r="D52" s="41">
        <v>12476963</v>
      </c>
    </row>
    <row r="53" spans="1:4" ht="19.5">
      <c r="A53" s="26" t="s">
        <v>170</v>
      </c>
      <c r="B53" s="39"/>
      <c r="C53" s="32"/>
      <c r="D53" s="41"/>
    </row>
    <row r="54" spans="1:4" ht="19.5">
      <c r="A54" s="26" t="s">
        <v>171</v>
      </c>
      <c r="B54" s="39"/>
      <c r="C54" s="32"/>
      <c r="D54" s="41">
        <v>147074</v>
      </c>
    </row>
    <row r="55" spans="1:4" ht="20.25" thickBot="1">
      <c r="A55" s="50" t="s">
        <v>93</v>
      </c>
      <c r="B55" s="18"/>
      <c r="C55" s="51">
        <f>SUM(C43:C44)</f>
        <v>19000000</v>
      </c>
      <c r="D55" s="52">
        <f>SUM(D41:D54)</f>
        <v>20200336</v>
      </c>
    </row>
    <row r="56" spans="1:4" ht="21" thickBot="1">
      <c r="A56" s="53" t="s">
        <v>120</v>
      </c>
      <c r="B56" s="54"/>
      <c r="C56" s="55">
        <f>C11+C19+C24+C29+C40+C55</f>
        <v>43654000</v>
      </c>
      <c r="D56" s="56">
        <f>D11+D19+D24+D29+D40+D55</f>
        <v>43964568.33</v>
      </c>
    </row>
    <row r="57" spans="1:4" ht="19.5">
      <c r="A57" s="57" t="s">
        <v>121</v>
      </c>
      <c r="B57" s="58"/>
      <c r="C57" s="37"/>
      <c r="D57" s="59"/>
    </row>
    <row r="58" spans="1:4" ht="19.5">
      <c r="A58" s="62" t="s">
        <v>122</v>
      </c>
      <c r="B58" s="31">
        <v>3001</v>
      </c>
      <c r="C58" s="37"/>
      <c r="D58" s="61"/>
    </row>
    <row r="59" spans="1:4" ht="19.5">
      <c r="A59" s="63" t="s">
        <v>123</v>
      </c>
      <c r="B59" s="39">
        <v>3002</v>
      </c>
      <c r="C59" s="37"/>
      <c r="D59" s="61"/>
    </row>
    <row r="60" spans="1:4" ht="19.5">
      <c r="A60" s="63" t="s">
        <v>173</v>
      </c>
      <c r="B60" s="39">
        <v>3003</v>
      </c>
      <c r="C60" s="37"/>
      <c r="D60" s="61">
        <v>3595200</v>
      </c>
    </row>
    <row r="61" spans="1:4" ht="19.5">
      <c r="A61" s="63" t="s">
        <v>174</v>
      </c>
      <c r="B61" s="39"/>
      <c r="C61" s="37"/>
      <c r="D61" s="61"/>
    </row>
    <row r="62" spans="1:4" ht="19.5">
      <c r="A62" s="63" t="s">
        <v>175</v>
      </c>
      <c r="B62" s="39">
        <v>3004</v>
      </c>
      <c r="C62" s="37"/>
      <c r="D62" s="61">
        <v>15449400</v>
      </c>
    </row>
    <row r="63" spans="1:4" ht="19.5">
      <c r="A63" s="63" t="s">
        <v>176</v>
      </c>
      <c r="B63" s="39"/>
      <c r="C63" s="37"/>
      <c r="D63" s="61"/>
    </row>
    <row r="64" spans="1:4" ht="19.5">
      <c r="A64" s="63" t="s">
        <v>177</v>
      </c>
      <c r="B64" s="39">
        <v>3005</v>
      </c>
      <c r="C64" s="37"/>
      <c r="D64" s="61">
        <v>2451196.76</v>
      </c>
    </row>
    <row r="65" spans="1:4" ht="19.5">
      <c r="A65" s="63" t="s">
        <v>178</v>
      </c>
      <c r="B65" s="39"/>
      <c r="C65" s="37"/>
      <c r="D65" s="61"/>
    </row>
    <row r="66" spans="1:4" ht="19.5">
      <c r="A66" s="63" t="s">
        <v>215</v>
      </c>
      <c r="B66" s="39"/>
      <c r="C66" s="37"/>
      <c r="D66" s="61">
        <v>9995</v>
      </c>
    </row>
    <row r="67" spans="1:4" ht="19.5">
      <c r="A67" s="63" t="s">
        <v>216</v>
      </c>
      <c r="B67" s="39"/>
      <c r="C67" s="37"/>
      <c r="D67" s="61"/>
    </row>
    <row r="68" spans="1:4" ht="19.5">
      <c r="A68" s="63" t="s">
        <v>179</v>
      </c>
      <c r="B68" s="39">
        <v>3006</v>
      </c>
      <c r="C68" s="37"/>
      <c r="D68" s="61">
        <v>164940</v>
      </c>
    </row>
    <row r="69" spans="1:4" ht="19.5">
      <c r="A69" s="63" t="s">
        <v>217</v>
      </c>
      <c r="B69" s="39"/>
      <c r="C69" s="37"/>
      <c r="D69" s="61"/>
    </row>
    <row r="70" spans="1:4" ht="19.5">
      <c r="A70" s="63" t="s">
        <v>180</v>
      </c>
      <c r="B70" s="39">
        <v>3007</v>
      </c>
      <c r="C70" s="37"/>
      <c r="D70" s="61">
        <v>1113224</v>
      </c>
    </row>
    <row r="71" spans="1:4" ht="19.5">
      <c r="A71" s="63" t="s">
        <v>181</v>
      </c>
      <c r="B71" s="39"/>
      <c r="C71" s="37"/>
      <c r="D71" s="61"/>
    </row>
    <row r="72" spans="1:4" ht="19.5">
      <c r="A72" s="63" t="s">
        <v>182</v>
      </c>
      <c r="B72" s="39">
        <v>3008</v>
      </c>
      <c r="C72" s="37"/>
      <c r="D72" s="61">
        <v>414974</v>
      </c>
    </row>
    <row r="73" spans="1:4" ht="19.5">
      <c r="A73" s="63" t="s">
        <v>183</v>
      </c>
      <c r="B73" s="39"/>
      <c r="C73" s="37"/>
      <c r="D73" s="61"/>
    </row>
    <row r="74" spans="1:4" ht="19.5">
      <c r="A74" s="63" t="s">
        <v>184</v>
      </c>
      <c r="B74" s="39">
        <v>3009</v>
      </c>
      <c r="C74" s="37"/>
      <c r="D74" s="61">
        <v>324700</v>
      </c>
    </row>
    <row r="75" spans="1:4" ht="19.5">
      <c r="A75" s="63" t="s">
        <v>185</v>
      </c>
      <c r="B75" s="39">
        <v>3010</v>
      </c>
      <c r="C75" s="37"/>
      <c r="D75" s="61"/>
    </row>
    <row r="76" spans="1:4" ht="19.5">
      <c r="A76" s="63" t="s">
        <v>124</v>
      </c>
      <c r="B76" s="39"/>
      <c r="C76" s="37"/>
      <c r="D76" s="61"/>
    </row>
    <row r="77" spans="1:4" ht="19.5">
      <c r="A77" s="63" t="s">
        <v>186</v>
      </c>
      <c r="B77" s="39">
        <v>3011</v>
      </c>
      <c r="C77" s="37"/>
      <c r="D77" s="61">
        <v>45770</v>
      </c>
    </row>
    <row r="78" spans="1:4" ht="19.5">
      <c r="A78" s="63" t="s">
        <v>187</v>
      </c>
      <c r="B78" s="39">
        <v>3012</v>
      </c>
      <c r="C78" s="37"/>
      <c r="D78" s="61"/>
    </row>
    <row r="79" spans="1:4" ht="19.5">
      <c r="A79" s="63" t="s">
        <v>188</v>
      </c>
      <c r="B79" s="17"/>
      <c r="C79" s="37"/>
      <c r="D79" s="61"/>
    </row>
    <row r="80" spans="1:4" ht="19.5">
      <c r="A80" s="63" t="s">
        <v>189</v>
      </c>
      <c r="B80" s="17">
        <v>3013</v>
      </c>
      <c r="C80" s="37"/>
      <c r="D80" s="61"/>
    </row>
    <row r="81" spans="1:4" ht="19.5">
      <c r="A81" s="63" t="s">
        <v>190</v>
      </c>
      <c r="B81" s="17"/>
      <c r="C81" s="37"/>
      <c r="D81" s="61">
        <v>52500</v>
      </c>
    </row>
    <row r="82" spans="1:4" ht="19.5">
      <c r="A82" s="63" t="s">
        <v>191</v>
      </c>
      <c r="B82" s="17">
        <v>3014</v>
      </c>
      <c r="C82" s="37"/>
      <c r="D82" s="61"/>
    </row>
    <row r="83" spans="1:4" ht="19.5">
      <c r="A83" s="63" t="s">
        <v>192</v>
      </c>
      <c r="B83" s="17"/>
      <c r="C83" s="37"/>
      <c r="D83" s="61">
        <v>12500</v>
      </c>
    </row>
    <row r="84" spans="1:4" ht="19.5">
      <c r="A84" s="28" t="s">
        <v>93</v>
      </c>
      <c r="B84" s="17"/>
      <c r="C84" s="37"/>
      <c r="D84" s="65">
        <f>SUM(D57:D83)</f>
        <v>23634399.759999998</v>
      </c>
    </row>
    <row r="85" spans="1:4" ht="19.5">
      <c r="A85" s="60" t="s">
        <v>172</v>
      </c>
      <c r="B85" s="17"/>
      <c r="C85" s="37"/>
      <c r="D85" s="61"/>
    </row>
    <row r="86" spans="1:4" ht="19.5">
      <c r="A86" s="63" t="s">
        <v>218</v>
      </c>
      <c r="B86" s="17"/>
      <c r="C86" s="37"/>
      <c r="D86" s="61"/>
    </row>
    <row r="87" spans="1:4" ht="19.5">
      <c r="A87" s="63" t="s">
        <v>219</v>
      </c>
      <c r="B87" s="17"/>
      <c r="C87" s="37"/>
      <c r="D87" s="61">
        <v>1163000</v>
      </c>
    </row>
    <row r="88" spans="1:4" ht="19.5">
      <c r="A88" s="63" t="s">
        <v>220</v>
      </c>
      <c r="B88" s="17"/>
      <c r="C88" s="37"/>
      <c r="D88" s="61"/>
    </row>
    <row r="89" spans="1:4" ht="19.5">
      <c r="A89" s="63" t="s">
        <v>221</v>
      </c>
      <c r="B89" s="17"/>
      <c r="C89" s="37"/>
      <c r="D89" s="61">
        <v>2455000</v>
      </c>
    </row>
    <row r="90" spans="1:4" ht="19.5">
      <c r="A90" s="63" t="s">
        <v>222</v>
      </c>
      <c r="B90" s="17"/>
      <c r="C90" s="37"/>
      <c r="D90" s="61"/>
    </row>
    <row r="91" spans="1:4" ht="19.5">
      <c r="A91" s="63" t="s">
        <v>223</v>
      </c>
      <c r="B91" s="17"/>
      <c r="C91" s="37"/>
      <c r="D91" s="61">
        <v>430600</v>
      </c>
    </row>
    <row r="92" spans="1:4" ht="19.5">
      <c r="A92" s="50" t="s">
        <v>93</v>
      </c>
      <c r="B92" s="18"/>
      <c r="C92" s="196"/>
      <c r="D92" s="65">
        <f>SUM(D87:D91)</f>
        <v>4048600</v>
      </c>
    </row>
    <row r="93" spans="1:4" ht="19.5">
      <c r="A93" s="46"/>
      <c r="B93" s="46" t="s">
        <v>224</v>
      </c>
      <c r="C93" s="47"/>
      <c r="D93" s="48"/>
    </row>
    <row r="94" spans="1:4" ht="19.5">
      <c r="A94" s="14" t="s">
        <v>1</v>
      </c>
      <c r="B94" s="14" t="s">
        <v>87</v>
      </c>
      <c r="C94" s="14" t="s">
        <v>59</v>
      </c>
      <c r="D94" s="15" t="s">
        <v>140</v>
      </c>
    </row>
    <row r="95" spans="1:4" ht="19.5">
      <c r="A95" s="49"/>
      <c r="B95" s="18"/>
      <c r="C95" s="18" t="s">
        <v>88</v>
      </c>
      <c r="D95" s="19"/>
    </row>
    <row r="96" spans="1:4" ht="19.5">
      <c r="A96" s="53" t="s">
        <v>225</v>
      </c>
      <c r="B96" s="54"/>
      <c r="C96" s="64" t="s">
        <v>125</v>
      </c>
      <c r="D96" s="65">
        <f>D84+D92</f>
        <v>27682999.759999998</v>
      </c>
    </row>
    <row r="97" spans="1:4" ht="19.5">
      <c r="A97" s="207"/>
      <c r="B97" s="207"/>
      <c r="C97" s="207"/>
      <c r="D97" s="207"/>
    </row>
    <row r="98" spans="1:4" ht="19.5">
      <c r="A98" s="197"/>
      <c r="B98" s="46"/>
      <c r="C98" s="198"/>
      <c r="D98" s="48"/>
    </row>
  </sheetData>
  <sheetProtection/>
  <mergeCells count="4">
    <mergeCell ref="A1:D1"/>
    <mergeCell ref="A2:D2"/>
    <mergeCell ref="A3:D3"/>
    <mergeCell ref="A97:D97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9">
      <selection activeCell="B27" sqref="B27"/>
    </sheetView>
  </sheetViews>
  <sheetFormatPr defaultColWidth="9.140625" defaultRowHeight="15"/>
  <cols>
    <col min="1" max="1" width="9.00390625" style="12" customWidth="1"/>
    <col min="2" max="2" width="49.8515625" style="12" customWidth="1"/>
    <col min="3" max="6" width="15.00390625" style="12" customWidth="1"/>
    <col min="7" max="16384" width="9.00390625" style="12" customWidth="1"/>
  </cols>
  <sheetData>
    <row r="1" spans="1:6" ht="25.5">
      <c r="A1" s="66"/>
      <c r="B1" s="67"/>
      <c r="C1" s="67"/>
      <c r="D1" s="68"/>
      <c r="E1" s="68"/>
      <c r="F1" s="67"/>
    </row>
    <row r="2" spans="1:6" ht="25.5">
      <c r="A2" s="66"/>
      <c r="B2" s="67"/>
      <c r="C2" s="67"/>
      <c r="D2" s="68"/>
      <c r="E2" s="68"/>
      <c r="F2" s="66" t="s">
        <v>39</v>
      </c>
    </row>
    <row r="3" spans="1:6" ht="27.75">
      <c r="A3" s="209" t="s">
        <v>40</v>
      </c>
      <c r="B3" s="209"/>
      <c r="C3" s="209"/>
      <c r="D3" s="209"/>
      <c r="E3" s="209"/>
      <c r="F3" s="209"/>
    </row>
    <row r="4" spans="1:6" ht="27.75">
      <c r="A4" s="209" t="s">
        <v>41</v>
      </c>
      <c r="B4" s="209"/>
      <c r="C4" s="209"/>
      <c r="D4" s="209"/>
      <c r="E4" s="209"/>
      <c r="F4" s="209"/>
    </row>
    <row r="5" spans="1:6" ht="27.75">
      <c r="A5" s="209" t="s">
        <v>228</v>
      </c>
      <c r="B5" s="209"/>
      <c r="C5" s="209"/>
      <c r="D5" s="209"/>
      <c r="E5" s="209"/>
      <c r="F5" s="209"/>
    </row>
    <row r="6" spans="1:6" ht="25.5">
      <c r="A6" s="69" t="s">
        <v>42</v>
      </c>
      <c r="B6" s="69" t="s">
        <v>1</v>
      </c>
      <c r="C6" s="199" t="s">
        <v>43</v>
      </c>
      <c r="D6" s="70" t="s">
        <v>193</v>
      </c>
      <c r="E6" s="70" t="s">
        <v>194</v>
      </c>
      <c r="F6" s="69" t="s">
        <v>44</v>
      </c>
    </row>
    <row r="7" spans="1:6" ht="25.5">
      <c r="A7" s="71">
        <v>1</v>
      </c>
      <c r="B7" s="72" t="s">
        <v>45</v>
      </c>
      <c r="C7" s="73">
        <f>SUM('[1]ก.ค.'!F7)</f>
        <v>14807.9</v>
      </c>
      <c r="D7" s="188">
        <v>83.8</v>
      </c>
      <c r="E7" s="189"/>
      <c r="F7" s="74">
        <f>C7+D7-E7</f>
        <v>14891.699999999999</v>
      </c>
    </row>
    <row r="8" spans="1:6" ht="25.5">
      <c r="A8" s="75">
        <v>2</v>
      </c>
      <c r="B8" s="76" t="s">
        <v>46</v>
      </c>
      <c r="C8" s="77">
        <f>SUM('[1]ก.ค.'!F8)</f>
        <v>17769.48</v>
      </c>
      <c r="D8" s="190">
        <v>100.56</v>
      </c>
      <c r="E8" s="191"/>
      <c r="F8" s="78">
        <f>C8+D8-E8</f>
        <v>17870.04</v>
      </c>
    </row>
    <row r="9" spans="1:6" ht="25.5">
      <c r="A9" s="75">
        <v>3</v>
      </c>
      <c r="B9" s="76" t="s">
        <v>47</v>
      </c>
      <c r="C9" s="77">
        <f>SUM('[1]ก.ค.'!F9)</f>
        <v>728885</v>
      </c>
      <c r="D9" s="190">
        <v>3675</v>
      </c>
      <c r="E9" s="191">
        <v>4700</v>
      </c>
      <c r="F9" s="78">
        <f aca="true" t="shared" si="0" ref="F9:F15">C9+D9-E9</f>
        <v>727860</v>
      </c>
    </row>
    <row r="10" spans="1:6" ht="25.5">
      <c r="A10" s="75">
        <v>4</v>
      </c>
      <c r="B10" s="76" t="s">
        <v>48</v>
      </c>
      <c r="C10" s="77">
        <f>SUM('[1]ก.ค.'!F10)</f>
        <v>18181.22</v>
      </c>
      <c r="D10" s="190">
        <v>5361.21</v>
      </c>
      <c r="E10" s="191">
        <v>18181.22</v>
      </c>
      <c r="F10" s="78">
        <f t="shared" si="0"/>
        <v>5361.209999999999</v>
      </c>
    </row>
    <row r="11" spans="1:6" ht="25.5">
      <c r="A11" s="75">
        <v>5</v>
      </c>
      <c r="B11" s="76" t="s">
        <v>49</v>
      </c>
      <c r="C11" s="77">
        <f>SUM('[1]ก.ค.'!F11)</f>
        <v>2169.339999999984</v>
      </c>
      <c r="D11" s="190">
        <v>37671.87</v>
      </c>
      <c r="E11" s="191"/>
      <c r="F11" s="78">
        <f t="shared" si="0"/>
        <v>39841.209999999985</v>
      </c>
    </row>
    <row r="12" spans="1:6" ht="25.5">
      <c r="A12" s="75">
        <v>6</v>
      </c>
      <c r="B12" s="76" t="s">
        <v>50</v>
      </c>
      <c r="C12" s="77">
        <f>SUM('[1]ก.ค.'!F12)</f>
        <v>0</v>
      </c>
      <c r="D12" s="190"/>
      <c r="E12" s="191"/>
      <c r="F12" s="78">
        <f t="shared" si="0"/>
        <v>0</v>
      </c>
    </row>
    <row r="13" spans="1:6" ht="25.5">
      <c r="A13" s="75">
        <v>7</v>
      </c>
      <c r="B13" s="76" t="s">
        <v>195</v>
      </c>
      <c r="C13" s="77">
        <f>SUM('[1]ก.ค.'!F13)</f>
        <v>165</v>
      </c>
      <c r="D13" s="190">
        <v>994</v>
      </c>
      <c r="E13" s="191">
        <v>1159</v>
      </c>
      <c r="F13" s="78">
        <f t="shared" si="0"/>
        <v>0</v>
      </c>
    </row>
    <row r="14" spans="1:6" ht="25.5">
      <c r="A14" s="75">
        <v>8</v>
      </c>
      <c r="B14" s="76" t="s">
        <v>51</v>
      </c>
      <c r="C14" s="77">
        <f>SUM('[1]ก.ค.'!F14)</f>
        <v>0</v>
      </c>
      <c r="D14" s="190">
        <v>11514</v>
      </c>
      <c r="E14" s="191">
        <v>11514</v>
      </c>
      <c r="F14" s="78">
        <f t="shared" si="0"/>
        <v>0</v>
      </c>
    </row>
    <row r="15" spans="1:6" ht="25.5">
      <c r="A15" s="75">
        <v>9</v>
      </c>
      <c r="B15" s="76" t="s">
        <v>204</v>
      </c>
      <c r="C15" s="192">
        <f>SUM('[1]ก.ค.'!F15)</f>
        <v>3.18</v>
      </c>
      <c r="D15" s="193"/>
      <c r="E15" s="191"/>
      <c r="F15" s="78">
        <f t="shared" si="0"/>
        <v>3.18</v>
      </c>
    </row>
    <row r="16" spans="1:6" ht="26.25" thickBot="1">
      <c r="A16" s="208" t="s">
        <v>52</v>
      </c>
      <c r="B16" s="208"/>
      <c r="C16" s="194">
        <f aca="true" t="shared" si="1" ref="C16:F17">SUM(C7:C15)</f>
        <v>781981.12</v>
      </c>
      <c r="D16" s="79">
        <f t="shared" si="1"/>
        <v>59400.44</v>
      </c>
      <c r="E16" s="79">
        <f t="shared" si="1"/>
        <v>35554.22</v>
      </c>
      <c r="F16" s="79">
        <f t="shared" si="1"/>
        <v>805827.34</v>
      </c>
    </row>
    <row r="17" spans="1:6" ht="27" thickBot="1" thickTop="1">
      <c r="A17" s="208" t="s">
        <v>52</v>
      </c>
      <c r="B17" s="208"/>
      <c r="C17" s="194">
        <f t="shared" si="1"/>
        <v>1549154.3399999999</v>
      </c>
      <c r="D17" s="79">
        <f t="shared" si="1"/>
        <v>118717.08</v>
      </c>
      <c r="E17" s="79">
        <f t="shared" si="1"/>
        <v>71108.44</v>
      </c>
      <c r="F17" s="79">
        <f t="shared" si="1"/>
        <v>1596762.98</v>
      </c>
    </row>
    <row r="18" spans="1:6" ht="26.25" thickTop="1">
      <c r="A18" s="66"/>
      <c r="B18" s="67"/>
      <c r="C18" s="67"/>
      <c r="D18" s="68"/>
      <c r="E18" s="68"/>
      <c r="F18" s="67"/>
    </row>
  </sheetData>
  <sheetProtection/>
  <mergeCells count="5">
    <mergeCell ref="A17:B17"/>
    <mergeCell ref="A4:F4"/>
    <mergeCell ref="A5:F5"/>
    <mergeCell ref="A3:F3"/>
    <mergeCell ref="A16:B16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7">
      <selection activeCell="C13" sqref="C13"/>
    </sheetView>
  </sheetViews>
  <sheetFormatPr defaultColWidth="9.140625" defaultRowHeight="15"/>
  <cols>
    <col min="1" max="1" width="9.140625" style="13" bestFit="1" customWidth="1"/>
    <col min="2" max="2" width="51.57421875" style="0" customWidth="1"/>
    <col min="3" max="3" width="12.421875" style="0" customWidth="1"/>
    <col min="4" max="4" width="14.140625" style="0" customWidth="1"/>
    <col min="5" max="5" width="12.57421875" style="0" customWidth="1"/>
    <col min="6" max="6" width="13.8515625" style="0" customWidth="1"/>
    <col min="7" max="7" width="10.421875" style="0" customWidth="1"/>
  </cols>
  <sheetData>
    <row r="1" spans="1:7" ht="21">
      <c r="A1" s="80"/>
      <c r="B1" s="80"/>
      <c r="C1" s="80"/>
      <c r="D1" s="80"/>
      <c r="E1" s="80"/>
      <c r="F1" s="81" t="s">
        <v>126</v>
      </c>
      <c r="G1" s="80"/>
    </row>
    <row r="2" spans="1:7" ht="26.25">
      <c r="A2" s="210" t="s">
        <v>205</v>
      </c>
      <c r="B2" s="210"/>
      <c r="C2" s="210"/>
      <c r="D2" s="210"/>
      <c r="E2" s="210"/>
      <c r="F2" s="210"/>
      <c r="G2" s="80"/>
    </row>
    <row r="3" spans="1:7" ht="21">
      <c r="A3" s="202" t="s">
        <v>127</v>
      </c>
      <c r="B3" s="202"/>
      <c r="C3" s="202"/>
      <c r="D3" s="202"/>
      <c r="E3" s="202"/>
      <c r="F3" s="202"/>
      <c r="G3" s="80"/>
    </row>
    <row r="4" spans="1:7" ht="21">
      <c r="A4" s="203" t="s">
        <v>229</v>
      </c>
      <c r="B4" s="203"/>
      <c r="C4" s="203"/>
      <c r="D4" s="203"/>
      <c r="E4" s="203"/>
      <c r="F4" s="203"/>
      <c r="G4" s="80"/>
    </row>
    <row r="5" spans="1:7" ht="21">
      <c r="A5" s="82" t="s">
        <v>42</v>
      </c>
      <c r="B5" s="82" t="s">
        <v>1</v>
      </c>
      <c r="C5" s="83" t="s">
        <v>196</v>
      </c>
      <c r="D5" s="82" t="s">
        <v>88</v>
      </c>
      <c r="E5" s="82" t="s">
        <v>128</v>
      </c>
      <c r="F5" s="82" t="s">
        <v>129</v>
      </c>
      <c r="G5" s="84" t="s">
        <v>130</v>
      </c>
    </row>
    <row r="6" spans="1:7" ht="21">
      <c r="A6" s="85"/>
      <c r="B6" s="86"/>
      <c r="C6" s="87"/>
      <c r="D6" s="88"/>
      <c r="E6" s="89"/>
      <c r="F6" s="90"/>
      <c r="G6" s="91"/>
    </row>
    <row r="7" spans="1:7" ht="21">
      <c r="A7" s="92">
        <v>1</v>
      </c>
      <c r="B7" s="93" t="s">
        <v>131</v>
      </c>
      <c r="C7" s="94">
        <f>SUM('[2]ก.ค.'!F7)</f>
        <v>0</v>
      </c>
      <c r="D7" s="95"/>
      <c r="E7" s="96"/>
      <c r="F7" s="97">
        <f>C7+D7-E7</f>
        <v>0</v>
      </c>
      <c r="G7" s="98"/>
    </row>
    <row r="8" spans="1:7" ht="21">
      <c r="A8" s="92">
        <v>2</v>
      </c>
      <c r="B8" s="93" t="s">
        <v>132</v>
      </c>
      <c r="C8" s="94">
        <f>SUM('[2]ก.ค.'!F8)</f>
        <v>63275</v>
      </c>
      <c r="D8" s="95"/>
      <c r="E8" s="96">
        <v>25120</v>
      </c>
      <c r="F8" s="97">
        <f>C8+D8-E8</f>
        <v>38155</v>
      </c>
      <c r="G8" s="98"/>
    </row>
    <row r="9" spans="1:7" ht="21">
      <c r="A9" s="92">
        <v>3</v>
      </c>
      <c r="B9" s="93" t="s">
        <v>133</v>
      </c>
      <c r="C9" s="94">
        <f>SUM('[2]ก.ค.'!F9)</f>
        <v>4138300</v>
      </c>
      <c r="D9" s="95">
        <v>700</v>
      </c>
      <c r="E9" s="96">
        <v>2465100</v>
      </c>
      <c r="F9" s="97">
        <f aca="true" t="shared" si="0" ref="F9:F16">C9+D9-E9</f>
        <v>1673900</v>
      </c>
      <c r="G9" s="99" t="s">
        <v>230</v>
      </c>
    </row>
    <row r="10" spans="1:7" ht="21">
      <c r="A10" s="92">
        <v>4</v>
      </c>
      <c r="B10" s="93" t="s">
        <v>134</v>
      </c>
      <c r="C10" s="94">
        <f>SUM('[2]ก.ค.'!F10)</f>
        <v>80000</v>
      </c>
      <c r="D10" s="95"/>
      <c r="E10" s="96"/>
      <c r="F10" s="97">
        <f t="shared" si="0"/>
        <v>80000</v>
      </c>
      <c r="G10" s="100"/>
    </row>
    <row r="11" spans="1:7" ht="21">
      <c r="A11" s="92">
        <v>5</v>
      </c>
      <c r="B11" s="93" t="s">
        <v>135</v>
      </c>
      <c r="C11" s="94">
        <f>SUM('[2]ก.ค.'!F11)</f>
        <v>110348</v>
      </c>
      <c r="D11" s="95">
        <v>157285</v>
      </c>
      <c r="E11" s="96"/>
      <c r="F11" s="97">
        <f t="shared" si="0"/>
        <v>267633</v>
      </c>
      <c r="G11" s="98"/>
    </row>
    <row r="12" spans="1:7" ht="21">
      <c r="A12" s="92">
        <v>6</v>
      </c>
      <c r="B12" s="93" t="s">
        <v>197</v>
      </c>
      <c r="C12" s="94">
        <f>SUM('[2]ก.ค.'!F12)</f>
        <v>0</v>
      </c>
      <c r="D12" s="95"/>
      <c r="E12" s="96"/>
      <c r="F12" s="97">
        <f t="shared" si="0"/>
        <v>0</v>
      </c>
      <c r="G12" s="98"/>
    </row>
    <row r="13" spans="1:7" ht="21">
      <c r="A13" s="92">
        <v>7</v>
      </c>
      <c r="B13" s="93" t="s">
        <v>136</v>
      </c>
      <c r="C13" s="94">
        <f>SUM('[2]ก.ค.'!F13)</f>
        <v>0</v>
      </c>
      <c r="D13" s="95"/>
      <c r="E13" s="96"/>
      <c r="F13" s="97">
        <f t="shared" si="0"/>
        <v>0</v>
      </c>
      <c r="G13" s="98"/>
    </row>
    <row r="14" spans="1:7" ht="21">
      <c r="A14" s="92">
        <v>8</v>
      </c>
      <c r="B14" s="93" t="s">
        <v>137</v>
      </c>
      <c r="C14" s="94">
        <f>SUM('[2]ก.ค.'!F14)</f>
        <v>0</v>
      </c>
      <c r="D14" s="95"/>
      <c r="E14" s="96"/>
      <c r="F14" s="97">
        <f t="shared" si="0"/>
        <v>0</v>
      </c>
      <c r="G14" s="98"/>
    </row>
    <row r="15" spans="1:7" ht="21">
      <c r="A15" s="92">
        <v>9</v>
      </c>
      <c r="B15" s="93" t="s">
        <v>138</v>
      </c>
      <c r="C15" s="94">
        <f>SUM('[2]ก.ค.'!F15)</f>
        <v>37770</v>
      </c>
      <c r="D15" s="95"/>
      <c r="E15" s="96">
        <v>25590</v>
      </c>
      <c r="F15" s="97">
        <f t="shared" si="0"/>
        <v>12180</v>
      </c>
      <c r="G15" s="98"/>
    </row>
    <row r="16" spans="1:7" ht="21">
      <c r="A16" s="92">
        <v>10</v>
      </c>
      <c r="B16" s="93" t="s">
        <v>198</v>
      </c>
      <c r="C16" s="94">
        <f>SUM('[2]ก.ค.'!F16)</f>
        <v>0</v>
      </c>
      <c r="D16" s="95"/>
      <c r="E16" s="96"/>
      <c r="F16" s="97">
        <f t="shared" si="0"/>
        <v>0</v>
      </c>
      <c r="G16" s="98"/>
    </row>
    <row r="17" spans="1:7" ht="21">
      <c r="A17" s="92">
        <v>11</v>
      </c>
      <c r="B17" s="93" t="s">
        <v>199</v>
      </c>
      <c r="C17" s="94">
        <f>SUM('[2]ก.ค.'!F17)</f>
        <v>0</v>
      </c>
      <c r="D17" s="95"/>
      <c r="E17" s="96"/>
      <c r="F17" s="97">
        <f>C17+D17-E17</f>
        <v>0</v>
      </c>
      <c r="G17" s="98"/>
    </row>
    <row r="18" spans="1:7" ht="21">
      <c r="A18" s="92">
        <v>12</v>
      </c>
      <c r="B18" s="93" t="s">
        <v>206</v>
      </c>
      <c r="C18" s="94">
        <f>SUM('[2]ก.ค.'!F18)</f>
        <v>0</v>
      </c>
      <c r="D18" s="95"/>
      <c r="E18" s="96"/>
      <c r="F18" s="97">
        <f>C18+D18-E18</f>
        <v>0</v>
      </c>
      <c r="G18" s="98"/>
    </row>
    <row r="19" spans="1:7" ht="21">
      <c r="A19" s="92">
        <v>13</v>
      </c>
      <c r="B19" s="93" t="s">
        <v>207</v>
      </c>
      <c r="C19" s="94">
        <f>SUM('[2]ก.ค.'!F19)</f>
        <v>0</v>
      </c>
      <c r="D19" s="95"/>
      <c r="E19" s="96"/>
      <c r="F19" s="97">
        <f>C19+D19-E19</f>
        <v>0</v>
      </c>
      <c r="G19" s="98"/>
    </row>
    <row r="20" spans="1:7" ht="21">
      <c r="A20" s="92">
        <v>14</v>
      </c>
      <c r="B20" s="93" t="s">
        <v>208</v>
      </c>
      <c r="C20" s="94">
        <f>SUM('[2]ก.ค.'!F20)</f>
        <v>0</v>
      </c>
      <c r="D20" s="95"/>
      <c r="E20" s="96"/>
      <c r="F20" s="97">
        <f>C20+D20-E20</f>
        <v>0</v>
      </c>
      <c r="G20" s="101"/>
    </row>
    <row r="21" spans="1:7" ht="21.75" thickBot="1">
      <c r="A21" s="102"/>
      <c r="B21" s="103" t="s">
        <v>93</v>
      </c>
      <c r="C21" s="104">
        <f>SUM(C6:C20)</f>
        <v>4429693</v>
      </c>
      <c r="D21" s="104">
        <f>SUM(D6:D20)</f>
        <v>157985</v>
      </c>
      <c r="E21" s="104">
        <f>SUM(E6:E20)</f>
        <v>2515810</v>
      </c>
      <c r="F21" s="104">
        <f>SUM(F7:F20)</f>
        <v>2071868</v>
      </c>
      <c r="G21" s="105"/>
    </row>
    <row r="22" ht="15" thickTop="1"/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13.140625" style="0" customWidth="1"/>
    <col min="2" max="2" width="14.140625" style="0" customWidth="1"/>
    <col min="3" max="3" width="30.57421875" style="0" customWidth="1"/>
    <col min="4" max="4" width="9.421875" style="0" bestFit="1" customWidth="1"/>
    <col min="5" max="5" width="17.421875" style="0" bestFit="1" customWidth="1"/>
  </cols>
  <sheetData>
    <row r="1" spans="1:5" ht="21">
      <c r="A1" s="202" t="s">
        <v>53</v>
      </c>
      <c r="B1" s="202"/>
      <c r="C1" s="202"/>
      <c r="D1" s="202"/>
      <c r="E1" s="202"/>
    </row>
    <row r="2" spans="1:5" ht="21">
      <c r="A2" s="202" t="s">
        <v>54</v>
      </c>
      <c r="B2" s="202"/>
      <c r="C2" s="202"/>
      <c r="D2" s="202"/>
      <c r="E2" s="202"/>
    </row>
    <row r="3" spans="1:5" ht="21">
      <c r="A3" s="108"/>
      <c r="B3" s="108"/>
      <c r="C3" s="108"/>
      <c r="D3" s="202" t="s">
        <v>55</v>
      </c>
      <c r="E3" s="202"/>
    </row>
    <row r="4" spans="1:5" ht="21">
      <c r="A4" s="202" t="s">
        <v>56</v>
      </c>
      <c r="B4" s="202"/>
      <c r="C4" s="202"/>
      <c r="D4" s="202"/>
      <c r="E4" s="202"/>
    </row>
    <row r="5" spans="1:5" ht="21">
      <c r="A5" s="108"/>
      <c r="B5" s="108"/>
      <c r="C5" s="213" t="s">
        <v>231</v>
      </c>
      <c r="D5" s="213"/>
      <c r="E5" s="213"/>
    </row>
    <row r="6" spans="1:5" ht="21">
      <c r="A6" s="211" t="s">
        <v>57</v>
      </c>
      <c r="B6" s="212"/>
      <c r="C6" s="109"/>
      <c r="D6" s="110"/>
      <c r="E6" s="82" t="s">
        <v>58</v>
      </c>
    </row>
    <row r="7" spans="1:5" ht="21">
      <c r="A7" s="85" t="s">
        <v>59</v>
      </c>
      <c r="B7" s="85" t="s">
        <v>60</v>
      </c>
      <c r="C7" s="85" t="s">
        <v>1</v>
      </c>
      <c r="D7" s="111" t="s">
        <v>61</v>
      </c>
      <c r="E7" s="85" t="s">
        <v>60</v>
      </c>
    </row>
    <row r="8" spans="1:5" ht="21">
      <c r="A8" s="112" t="s">
        <v>6</v>
      </c>
      <c r="B8" s="112" t="s">
        <v>6</v>
      </c>
      <c r="C8" s="112"/>
      <c r="D8" s="153" t="s">
        <v>5</v>
      </c>
      <c r="E8" s="112" t="s">
        <v>6</v>
      </c>
    </row>
    <row r="9" spans="1:5" ht="21">
      <c r="A9" s="113"/>
      <c r="B9" s="114">
        <v>48252446.1</v>
      </c>
      <c r="C9" s="108" t="s">
        <v>62</v>
      </c>
      <c r="D9" s="200"/>
      <c r="E9" s="115">
        <v>64555220.36</v>
      </c>
    </row>
    <row r="10" spans="1:5" ht="21">
      <c r="A10" s="116"/>
      <c r="B10" s="117"/>
      <c r="C10" s="118" t="s">
        <v>63</v>
      </c>
      <c r="D10" s="121"/>
      <c r="E10" s="117"/>
    </row>
    <row r="11" spans="1:5" ht="21">
      <c r="A11" s="96">
        <v>590000</v>
      </c>
      <c r="B11" s="119">
        <v>773490.78</v>
      </c>
      <c r="C11" s="120" t="s">
        <v>64</v>
      </c>
      <c r="D11" s="121" t="s">
        <v>142</v>
      </c>
      <c r="E11" s="119">
        <v>1691.64</v>
      </c>
    </row>
    <row r="12" spans="1:5" ht="21">
      <c r="A12" s="96">
        <v>601000</v>
      </c>
      <c r="B12" s="96">
        <v>514624</v>
      </c>
      <c r="C12" s="120" t="s">
        <v>65</v>
      </c>
      <c r="D12" s="121" t="s">
        <v>146</v>
      </c>
      <c r="E12" s="96">
        <v>42295</v>
      </c>
    </row>
    <row r="13" spans="1:5" ht="21">
      <c r="A13" s="96">
        <v>393000</v>
      </c>
      <c r="B13" s="122">
        <v>580973.97</v>
      </c>
      <c r="C13" s="120" t="s">
        <v>66</v>
      </c>
      <c r="D13" s="121" t="s">
        <v>154</v>
      </c>
      <c r="E13" s="122"/>
    </row>
    <row r="14" spans="1:5" ht="21">
      <c r="A14" s="96">
        <v>80000</v>
      </c>
      <c r="B14" s="122">
        <v>414180.66</v>
      </c>
      <c r="C14" s="120" t="s">
        <v>67</v>
      </c>
      <c r="D14" s="121" t="s">
        <v>158</v>
      </c>
      <c r="E14" s="122">
        <v>69000</v>
      </c>
    </row>
    <row r="15" spans="1:5" ht="21">
      <c r="A15" s="123">
        <v>22990000</v>
      </c>
      <c r="B15" s="124">
        <v>21480962.92</v>
      </c>
      <c r="C15" s="125" t="s">
        <v>68</v>
      </c>
      <c r="D15" s="126" t="s">
        <v>163</v>
      </c>
      <c r="E15" s="124">
        <v>2997112.66</v>
      </c>
    </row>
    <row r="16" spans="1:5" ht="21">
      <c r="A16" s="123">
        <v>19000000</v>
      </c>
      <c r="B16" s="122">
        <v>19060797</v>
      </c>
      <c r="C16" s="120" t="s">
        <v>69</v>
      </c>
      <c r="D16" s="121" t="s">
        <v>200</v>
      </c>
      <c r="E16" s="122"/>
    </row>
    <row r="17" spans="1:5" ht="21">
      <c r="A17" s="123"/>
      <c r="B17" s="124"/>
      <c r="C17" s="120"/>
      <c r="D17" s="121"/>
      <c r="E17" s="124"/>
    </row>
    <row r="18" spans="1:5" ht="21">
      <c r="A18" s="127"/>
      <c r="B18" s="124"/>
      <c r="C18" s="120"/>
      <c r="D18" s="121"/>
      <c r="E18" s="124"/>
    </row>
    <row r="19" spans="1:5" ht="21.75" thickBot="1">
      <c r="A19" s="128">
        <f>SUM(A10:A18)</f>
        <v>43654000</v>
      </c>
      <c r="B19" s="128">
        <f>SUM(B11:B18)</f>
        <v>42825029.33</v>
      </c>
      <c r="C19" s="120"/>
      <c r="D19" s="92"/>
      <c r="E19" s="128">
        <f>SUM(E10:E18)</f>
        <v>3110099.3000000003</v>
      </c>
    </row>
    <row r="20" spans="1:5" ht="21.75" thickTop="1">
      <c r="A20" s="120"/>
      <c r="B20" s="124">
        <v>1139539</v>
      </c>
      <c r="C20" s="120" t="s">
        <v>209</v>
      </c>
      <c r="D20" s="121"/>
      <c r="E20" s="124"/>
    </row>
    <row r="21" spans="1:5" ht="21">
      <c r="A21" s="120"/>
      <c r="B21" s="124">
        <v>27682999.76</v>
      </c>
      <c r="C21" s="120" t="s">
        <v>16</v>
      </c>
      <c r="D21" s="121" t="s">
        <v>38</v>
      </c>
      <c r="E21" s="124">
        <v>157285</v>
      </c>
    </row>
    <row r="22" spans="1:5" ht="21">
      <c r="A22" s="120"/>
      <c r="B22" s="124">
        <v>1277127.82</v>
      </c>
      <c r="C22" s="120" t="s">
        <v>70</v>
      </c>
      <c r="D22" s="130">
        <v>900</v>
      </c>
      <c r="E22" s="124">
        <v>59400.44</v>
      </c>
    </row>
    <row r="23" spans="1:5" ht="21">
      <c r="A23" s="120"/>
      <c r="B23" s="124"/>
      <c r="C23" s="120" t="s">
        <v>26</v>
      </c>
      <c r="D23" s="130">
        <v>600</v>
      </c>
      <c r="E23" s="124"/>
    </row>
    <row r="24" spans="1:5" ht="21">
      <c r="A24" s="120"/>
      <c r="B24" s="124">
        <v>1982100</v>
      </c>
      <c r="C24" s="120" t="s">
        <v>71</v>
      </c>
      <c r="D24" s="130"/>
      <c r="E24" s="124"/>
    </row>
    <row r="25" spans="1:5" ht="21">
      <c r="A25" s="120"/>
      <c r="B25" s="96">
        <v>13900488.42</v>
      </c>
      <c r="C25" s="120" t="s">
        <v>12</v>
      </c>
      <c r="D25" s="92">
        <v>704</v>
      </c>
      <c r="E25" s="96">
        <v>1246560</v>
      </c>
    </row>
    <row r="26" spans="1:5" ht="21">
      <c r="A26" s="120"/>
      <c r="B26" s="96">
        <v>604966</v>
      </c>
      <c r="C26" s="120" t="s">
        <v>13</v>
      </c>
      <c r="D26" s="121" t="s">
        <v>32</v>
      </c>
      <c r="E26" s="96">
        <v>1500</v>
      </c>
    </row>
    <row r="27" spans="1:5" ht="21">
      <c r="A27" s="120"/>
      <c r="B27" s="122"/>
      <c r="C27" s="120" t="s">
        <v>72</v>
      </c>
      <c r="D27" s="92">
        <v>601</v>
      </c>
      <c r="E27" s="122"/>
    </row>
    <row r="28" spans="1:5" ht="21">
      <c r="A28" s="120"/>
      <c r="B28" s="122"/>
      <c r="C28" s="120" t="s">
        <v>73</v>
      </c>
      <c r="D28" s="121" t="s">
        <v>201</v>
      </c>
      <c r="E28" s="122"/>
    </row>
    <row r="29" spans="1:5" ht="21">
      <c r="A29" s="120"/>
      <c r="B29" s="122">
        <v>218810.56</v>
      </c>
      <c r="C29" s="120" t="s">
        <v>8</v>
      </c>
      <c r="D29" s="92">
        <v>700</v>
      </c>
      <c r="E29" s="122"/>
    </row>
    <row r="30" spans="1:5" ht="21">
      <c r="A30" s="120"/>
      <c r="B30" s="122">
        <v>30132</v>
      </c>
      <c r="C30" s="120" t="s">
        <v>210</v>
      </c>
      <c r="D30" s="116"/>
      <c r="E30" s="122">
        <v>700</v>
      </c>
    </row>
    <row r="31" spans="1:5" ht="21">
      <c r="A31" s="120"/>
      <c r="B31" s="122">
        <v>275.6</v>
      </c>
      <c r="C31" s="120" t="s">
        <v>211</v>
      </c>
      <c r="D31" s="116"/>
      <c r="E31" s="122"/>
    </row>
    <row r="32" spans="1:5" ht="21">
      <c r="A32" s="120"/>
      <c r="B32" s="122">
        <v>143000</v>
      </c>
      <c r="C32" s="120" t="s">
        <v>212</v>
      </c>
      <c r="D32" s="116"/>
      <c r="E32" s="122"/>
    </row>
    <row r="33" spans="1:5" ht="21">
      <c r="A33" s="120"/>
      <c r="B33" s="122"/>
      <c r="C33" s="120"/>
      <c r="D33" s="116"/>
      <c r="E33" s="122"/>
    </row>
    <row r="34" spans="1:5" ht="21">
      <c r="A34" s="120"/>
      <c r="B34" s="122"/>
      <c r="C34" s="120"/>
      <c r="D34" s="116"/>
      <c r="E34" s="122"/>
    </row>
    <row r="35" spans="1:5" ht="21">
      <c r="A35" s="120"/>
      <c r="B35" s="122"/>
      <c r="C35" s="120"/>
      <c r="D35" s="116"/>
      <c r="E35" s="122"/>
    </row>
    <row r="36" spans="1:5" ht="21">
      <c r="A36" s="120"/>
      <c r="B36" s="122"/>
      <c r="C36" s="120"/>
      <c r="D36" s="116"/>
      <c r="E36" s="122"/>
    </row>
    <row r="37" spans="1:5" ht="21">
      <c r="A37" s="120"/>
      <c r="B37" s="122"/>
      <c r="C37" s="120"/>
      <c r="D37" s="116"/>
      <c r="E37" s="122"/>
    </row>
    <row r="38" spans="1:5" ht="21">
      <c r="A38" s="120"/>
      <c r="B38" s="122"/>
      <c r="C38" s="120"/>
      <c r="D38" s="116"/>
      <c r="E38" s="122"/>
    </row>
    <row r="39" spans="1:5" ht="21">
      <c r="A39" s="120"/>
      <c r="B39" s="122"/>
      <c r="C39" s="120"/>
      <c r="D39" s="116"/>
      <c r="E39" s="122"/>
    </row>
    <row r="40" spans="1:5" ht="21">
      <c r="A40" s="120"/>
      <c r="B40" s="122"/>
      <c r="C40" s="120"/>
      <c r="D40" s="116"/>
      <c r="E40" s="122"/>
    </row>
    <row r="41" spans="1:5" ht="21">
      <c r="A41" s="120"/>
      <c r="B41" s="122"/>
      <c r="C41" s="120"/>
      <c r="D41" s="116"/>
      <c r="E41" s="122"/>
    </row>
    <row r="42" spans="1:5" ht="21">
      <c r="A42" s="120"/>
      <c r="B42" s="122"/>
      <c r="C42" s="120"/>
      <c r="D42" s="116"/>
      <c r="E42" s="122"/>
    </row>
    <row r="43" spans="1:5" ht="21">
      <c r="A43" s="120"/>
      <c r="B43" s="122"/>
      <c r="C43" s="120"/>
      <c r="D43" s="131"/>
      <c r="E43" s="122"/>
    </row>
    <row r="44" spans="1:5" ht="21.75" thickBot="1">
      <c r="A44" s="120"/>
      <c r="B44" s="132">
        <f>SUM(B20:B38)</f>
        <v>46979439.160000004</v>
      </c>
      <c r="C44" s="133"/>
      <c r="D44" s="134"/>
      <c r="E44" s="132">
        <f>SUM(E20:E43)</f>
        <v>1465445.44</v>
      </c>
    </row>
    <row r="45" spans="1:5" ht="21.75" thickBot="1">
      <c r="A45" s="120"/>
      <c r="B45" s="135">
        <f>B19+B44</f>
        <v>89804468.49000001</v>
      </c>
      <c r="C45" s="152" t="s">
        <v>74</v>
      </c>
      <c r="D45" s="134"/>
      <c r="E45" s="135">
        <f>E19+E44</f>
        <v>4575544.74</v>
      </c>
    </row>
    <row r="46" spans="1:5" ht="21">
      <c r="A46" s="125"/>
      <c r="B46" s="129"/>
      <c r="C46" s="136"/>
      <c r="D46" s="137"/>
      <c r="E46" s="129"/>
    </row>
    <row r="47" spans="1:5" ht="21">
      <c r="A47" s="125"/>
      <c r="B47" s="129"/>
      <c r="C47" s="136" t="s">
        <v>75</v>
      </c>
      <c r="D47" s="137"/>
      <c r="E47" s="129"/>
    </row>
    <row r="48" spans="1:5" ht="21">
      <c r="A48" s="211" t="s">
        <v>57</v>
      </c>
      <c r="B48" s="212"/>
      <c r="C48" s="110"/>
      <c r="D48" s="109"/>
      <c r="E48" s="82" t="s">
        <v>58</v>
      </c>
    </row>
    <row r="49" spans="1:5" ht="21">
      <c r="A49" s="138" t="s">
        <v>59</v>
      </c>
      <c r="B49" s="85" t="s">
        <v>60</v>
      </c>
      <c r="C49" s="111" t="s">
        <v>1</v>
      </c>
      <c r="D49" s="85" t="s">
        <v>61</v>
      </c>
      <c r="E49" s="139" t="s">
        <v>60</v>
      </c>
    </row>
    <row r="50" spans="1:5" ht="21">
      <c r="A50" s="140" t="s">
        <v>6</v>
      </c>
      <c r="B50" s="112" t="s">
        <v>6</v>
      </c>
      <c r="C50" s="153"/>
      <c r="D50" s="112" t="s">
        <v>5</v>
      </c>
      <c r="E50" s="141" t="s">
        <v>6</v>
      </c>
    </row>
    <row r="51" spans="1:5" ht="21">
      <c r="A51" s="113"/>
      <c r="B51" s="142"/>
      <c r="C51" s="108" t="s">
        <v>76</v>
      </c>
      <c r="D51" s="113"/>
      <c r="E51" s="143"/>
    </row>
    <row r="52" spans="1:5" ht="21">
      <c r="A52" s="119">
        <v>17391420</v>
      </c>
      <c r="B52" s="122">
        <v>9971411.13</v>
      </c>
      <c r="C52" s="120" t="s">
        <v>232</v>
      </c>
      <c r="D52" s="121" t="s">
        <v>233</v>
      </c>
      <c r="E52" s="122">
        <v>844878.02</v>
      </c>
    </row>
    <row r="53" spans="1:5" ht="21">
      <c r="A53" s="96">
        <v>1662600</v>
      </c>
      <c r="B53" s="119">
        <v>1072020.4</v>
      </c>
      <c r="C53" s="120" t="s">
        <v>234</v>
      </c>
      <c r="D53" s="121" t="s">
        <v>235</v>
      </c>
      <c r="E53" s="119">
        <v>54400</v>
      </c>
    </row>
    <row r="54" spans="1:5" ht="21">
      <c r="A54" s="96">
        <v>8480882</v>
      </c>
      <c r="B54" s="119">
        <v>7119972.8</v>
      </c>
      <c r="C54" s="120" t="s">
        <v>236</v>
      </c>
      <c r="D54" s="121" t="s">
        <v>237</v>
      </c>
      <c r="E54" s="119">
        <v>202196.06</v>
      </c>
    </row>
    <row r="55" spans="1:5" ht="21">
      <c r="A55" s="122">
        <v>1980000</v>
      </c>
      <c r="B55" s="96">
        <v>1177439.4</v>
      </c>
      <c r="C55" s="120" t="s">
        <v>238</v>
      </c>
      <c r="D55" s="121" t="s">
        <v>239</v>
      </c>
      <c r="E55" s="96">
        <v>266739.2</v>
      </c>
    </row>
    <row r="56" spans="1:5" ht="21">
      <c r="A56" s="124">
        <v>1197000</v>
      </c>
      <c r="B56" s="122">
        <v>658510</v>
      </c>
      <c r="C56" s="120" t="s">
        <v>240</v>
      </c>
      <c r="D56" s="121" t="s">
        <v>241</v>
      </c>
      <c r="E56" s="122">
        <v>35830</v>
      </c>
    </row>
    <row r="57" spans="1:5" ht="21">
      <c r="A57" s="122">
        <v>8180800</v>
      </c>
      <c r="B57" s="122">
        <v>1434911</v>
      </c>
      <c r="C57" s="120" t="s">
        <v>242</v>
      </c>
      <c r="D57" s="121" t="s">
        <v>243</v>
      </c>
      <c r="E57" s="122">
        <v>165314</v>
      </c>
    </row>
    <row r="58" spans="1:5" ht="21">
      <c r="A58" s="122">
        <v>400000</v>
      </c>
      <c r="B58" s="122"/>
      <c r="C58" s="120" t="s">
        <v>244</v>
      </c>
      <c r="D58" s="121" t="s">
        <v>245</v>
      </c>
      <c r="E58" s="122"/>
    </row>
    <row r="59" spans="1:5" ht="21">
      <c r="A59" s="124">
        <v>500500</v>
      </c>
      <c r="B59" s="122">
        <v>294033</v>
      </c>
      <c r="C59" s="120" t="s">
        <v>246</v>
      </c>
      <c r="D59" s="121" t="s">
        <v>247</v>
      </c>
      <c r="E59" s="122"/>
    </row>
    <row r="60" spans="1:5" ht="21">
      <c r="A60" s="122">
        <v>1808800</v>
      </c>
      <c r="B60" s="122">
        <v>1099812.12</v>
      </c>
      <c r="C60" s="120" t="s">
        <v>248</v>
      </c>
      <c r="D60" s="121" t="s">
        <v>249</v>
      </c>
      <c r="E60" s="122">
        <v>89520</v>
      </c>
    </row>
    <row r="61" spans="1:5" ht="21">
      <c r="A61" s="144">
        <v>70000</v>
      </c>
      <c r="B61" s="122">
        <v>30955.42</v>
      </c>
      <c r="C61" s="120" t="s">
        <v>250</v>
      </c>
      <c r="D61" s="121" t="s">
        <v>251</v>
      </c>
      <c r="E61" s="122">
        <v>1158</v>
      </c>
    </row>
    <row r="62" spans="1:5" ht="21">
      <c r="A62" s="145">
        <v>1981998</v>
      </c>
      <c r="B62" s="122">
        <v>883470</v>
      </c>
      <c r="C62" s="120" t="s">
        <v>252</v>
      </c>
      <c r="D62" s="121" t="s">
        <v>253</v>
      </c>
      <c r="E62" s="122">
        <v>17664</v>
      </c>
    </row>
    <row r="63" spans="1:5" ht="21.75" thickBot="1">
      <c r="A63" s="146">
        <f>SUM(A52:A62)</f>
        <v>43654000</v>
      </c>
      <c r="B63" s="128">
        <f>SUM(B52:B62)</f>
        <v>23742535.270000003</v>
      </c>
      <c r="C63" s="120"/>
      <c r="D63" s="92"/>
      <c r="E63" s="128">
        <f>SUM(E52:E62)</f>
        <v>1677699.28</v>
      </c>
    </row>
    <row r="64" spans="1:5" ht="21.75" thickTop="1">
      <c r="A64" s="120"/>
      <c r="B64" s="122"/>
      <c r="C64" s="120"/>
      <c r="D64" s="92"/>
      <c r="E64" s="122"/>
    </row>
    <row r="65" spans="1:5" ht="21">
      <c r="A65" s="120"/>
      <c r="B65" s="96">
        <v>13840170.78</v>
      </c>
      <c r="C65" s="120" t="s">
        <v>12</v>
      </c>
      <c r="D65" s="121" t="s">
        <v>31</v>
      </c>
      <c r="E65" s="96">
        <v>534920</v>
      </c>
    </row>
    <row r="66" spans="1:5" ht="21">
      <c r="A66" s="120"/>
      <c r="B66" s="96">
        <v>629966</v>
      </c>
      <c r="C66" s="120" t="s">
        <v>77</v>
      </c>
      <c r="D66" s="121" t="s">
        <v>32</v>
      </c>
      <c r="E66" s="96">
        <v>26500</v>
      </c>
    </row>
    <row r="67" spans="1:5" ht="21">
      <c r="A67" s="120"/>
      <c r="B67" s="122">
        <v>1424116.18</v>
      </c>
      <c r="C67" s="120" t="s">
        <v>70</v>
      </c>
      <c r="D67" s="121" t="s">
        <v>36</v>
      </c>
      <c r="E67" s="122">
        <v>35554.22</v>
      </c>
    </row>
    <row r="68" spans="1:5" ht="21">
      <c r="A68" s="120"/>
      <c r="B68" s="122">
        <v>25617331.76</v>
      </c>
      <c r="C68" s="120" t="s">
        <v>78</v>
      </c>
      <c r="D68" s="121" t="s">
        <v>38</v>
      </c>
      <c r="E68" s="122">
        <v>2515810</v>
      </c>
    </row>
    <row r="69" spans="1:5" ht="21">
      <c r="A69" s="120"/>
      <c r="B69" s="122">
        <v>413845</v>
      </c>
      <c r="C69" s="120" t="s">
        <v>79</v>
      </c>
      <c r="D69" s="121" t="s">
        <v>37</v>
      </c>
      <c r="E69" s="122"/>
    </row>
    <row r="70" spans="1:5" ht="21">
      <c r="A70" s="120"/>
      <c r="B70" s="122">
        <v>5527040</v>
      </c>
      <c r="C70" s="120" t="s">
        <v>80</v>
      </c>
      <c r="D70" s="121" t="s">
        <v>33</v>
      </c>
      <c r="E70" s="122">
        <v>277200</v>
      </c>
    </row>
    <row r="71" spans="1:5" ht="24">
      <c r="A71" s="120"/>
      <c r="B71" s="122">
        <v>916300</v>
      </c>
      <c r="C71" s="195" t="s">
        <v>202</v>
      </c>
      <c r="D71" s="121"/>
      <c r="E71" s="122"/>
    </row>
    <row r="72" spans="1:5" ht="21">
      <c r="A72" s="120"/>
      <c r="B72" s="122">
        <v>143000</v>
      </c>
      <c r="C72" s="120" t="s">
        <v>213</v>
      </c>
      <c r="D72" s="121"/>
      <c r="E72" s="122"/>
    </row>
    <row r="73" spans="1:5" ht="21">
      <c r="A73" s="120"/>
      <c r="B73" s="122">
        <v>1739528</v>
      </c>
      <c r="C73" s="120" t="s">
        <v>214</v>
      </c>
      <c r="D73" s="121"/>
      <c r="E73" s="122"/>
    </row>
    <row r="74" spans="1:5" ht="21">
      <c r="A74" s="120"/>
      <c r="B74" s="122"/>
      <c r="C74" s="120"/>
      <c r="D74" s="92"/>
      <c r="E74" s="122"/>
    </row>
    <row r="75" spans="1:5" ht="21">
      <c r="A75" s="120"/>
      <c r="B75" s="147"/>
      <c r="C75" s="120"/>
      <c r="D75" s="92"/>
      <c r="E75" s="122"/>
    </row>
    <row r="76" spans="1:5" ht="21">
      <c r="A76" s="120"/>
      <c r="B76" s="122"/>
      <c r="C76" s="120"/>
      <c r="D76" s="131"/>
      <c r="E76" s="122"/>
    </row>
    <row r="77" spans="1:5" ht="21.75" thickBot="1">
      <c r="A77" s="120"/>
      <c r="B77" s="148">
        <f>SUM(B65:B76)</f>
        <v>50251297.72</v>
      </c>
      <c r="C77" s="152" t="s">
        <v>81</v>
      </c>
      <c r="D77" s="120"/>
      <c r="E77" s="148">
        <f>SUM(E65:E76)</f>
        <v>3389984.2199999997</v>
      </c>
    </row>
    <row r="78" spans="1:5" ht="21.75" thickBot="1">
      <c r="A78" s="120"/>
      <c r="B78" s="148">
        <f>B63+B77</f>
        <v>73993832.99000001</v>
      </c>
      <c r="C78" s="152" t="s">
        <v>81</v>
      </c>
      <c r="D78" s="120"/>
      <c r="E78" s="148">
        <f>E63+E77</f>
        <v>5067683.5</v>
      </c>
    </row>
    <row r="79" spans="1:5" ht="21">
      <c r="A79" s="120"/>
      <c r="B79" s="96">
        <f>B45-B78</f>
        <v>15810635.5</v>
      </c>
      <c r="C79" s="149" t="s">
        <v>82</v>
      </c>
      <c r="D79" s="120"/>
      <c r="E79" s="96">
        <f>E45-E78</f>
        <v>-492138.7599999998</v>
      </c>
    </row>
    <row r="80" spans="1:5" ht="21">
      <c r="A80" s="120"/>
      <c r="B80" s="116"/>
      <c r="C80" s="149" t="s">
        <v>83</v>
      </c>
      <c r="D80" s="120"/>
      <c r="E80" s="116"/>
    </row>
    <row r="81" spans="1:5" ht="21">
      <c r="A81" s="120"/>
      <c r="B81" s="96"/>
      <c r="C81" s="149" t="s">
        <v>84</v>
      </c>
      <c r="D81" s="120"/>
      <c r="E81" s="122"/>
    </row>
    <row r="82" spans="1:5" ht="21.75" thickBot="1">
      <c r="A82" s="120"/>
      <c r="B82" s="150">
        <f>B9+B45-B78</f>
        <v>64063081.599999994</v>
      </c>
      <c r="C82" s="152" t="s">
        <v>85</v>
      </c>
      <c r="D82" s="120"/>
      <c r="E82" s="150">
        <f>E9+E45-E78</f>
        <v>64063081.599999994</v>
      </c>
    </row>
    <row r="83" spans="1:5" ht="21">
      <c r="A83" s="201"/>
      <c r="B83" s="201"/>
      <c r="C83" s="201"/>
      <c r="D83" s="201"/>
      <c r="E83" s="201"/>
    </row>
    <row r="84" spans="1:5" ht="18.75">
      <c r="A84" s="151"/>
      <c r="B84" s="151"/>
      <c r="C84" s="151"/>
      <c r="D84" s="151"/>
      <c r="E84" s="151"/>
    </row>
  </sheetData>
  <sheetProtection/>
  <mergeCells count="7">
    <mergeCell ref="A48:B48"/>
    <mergeCell ref="A6:B6"/>
    <mergeCell ref="A1:E1"/>
    <mergeCell ref="A2:E2"/>
    <mergeCell ref="D3:E3"/>
    <mergeCell ref="A4:E4"/>
    <mergeCell ref="C5:E5"/>
  </mergeCells>
  <printOptions/>
  <pageMargins left="0.5118110236220472" right="0.5118110236220472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2015-02-17T06:56:02Z</cp:lastPrinted>
  <dcterms:created xsi:type="dcterms:W3CDTF">2013-11-12T03:56:05Z</dcterms:created>
  <dcterms:modified xsi:type="dcterms:W3CDTF">2015-11-16T03:05:00Z</dcterms:modified>
  <cp:category/>
  <cp:version/>
  <cp:contentType/>
  <cp:contentStatus/>
</cp:coreProperties>
</file>