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0"/>
  </bookViews>
  <sheets>
    <sheet name="เม.ย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externalReferences>
    <externalReference r:id="rId8"/>
    <externalReference r:id="rId9"/>
  </externalReferences>
  <definedNames>
    <definedName name="_xlnm.Print_Area" localSheetId="0">'เม.ย'!$A$1:$I$48</definedName>
  </definedNames>
  <calcPr fullCalcOnLoad="1"/>
</workbook>
</file>

<file path=xl/sharedStrings.xml><?xml version="1.0" encoding="utf-8"?>
<sst xmlns="http://schemas.openxmlformats.org/spreadsheetml/2006/main" count="312" uniqueCount="248">
  <si>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</si>
  <si>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</si>
  <si>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</si>
  <si>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</si>
  <si>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</si>
  <si>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</si>
  <si>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</si>
  <si>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</si>
  <si>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</si>
  <si>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</si>
  <si>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</si>
  <si>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</si>
  <si>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</si>
  <si>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</si>
  <si>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รายรับตามงบประมาณ (หมายเหตุ 1 )</t>
  </si>
  <si>
    <t>เงินรับฝาก (หมายเหตุ 2 )</t>
  </si>
  <si>
    <t>เงินอุดหนุนเฉพาะกิจ  (หมายเหตุ 3)</t>
  </si>
  <si>
    <t>เงินฝากธนาคาร  ธกส.  ออมทรัพย์ สาขาจัตุรัส 112-2-62645-1</t>
  </si>
  <si>
    <t>เงินฝากธนาคารกรุงไทย ออมทรัพย์ สาขาระเหว 335-0-10723-0</t>
  </si>
  <si>
    <t>เงินฝากธนาคาร  ธกส. โครงการเศรษฐกิจชุมชน สาขาจัตุรัส 112-8-05772-7</t>
  </si>
  <si>
    <t>เงินฝากธนาคาร  ธกส.(สปสช) สาขาจัตุรัส 020-0-3606724-1</t>
  </si>
  <si>
    <t>เงินฝากธนาคาร  ออมสิน สาขาจัตุรัส 020-0-5847376-8</t>
  </si>
  <si>
    <t>เงินฝากธนาคารกรุงไทย ออมทรัพย์ สาขาจัตุรัส 980-0-970558-1</t>
  </si>
  <si>
    <t>เงินฝากธนาคารกรุงไทย กระแสรายวัน  สาขาชัยภูมิ 307-6-06185-2</t>
  </si>
  <si>
    <t>ลูกหนี้เงินยืม -โครงการเศรษฐกิจชุมชน อบต. (หมู่บ้านละ 100,000 บาท)</t>
  </si>
  <si>
    <t>ลูกหนี้เงินยืม -โครงการเศรษฐกิจชุมชน อบต. (หมู่บ้านละ 10,000 บาท)</t>
  </si>
  <si>
    <t>รายจ่ายค้างจ่าย (หมายเหตุ 4)</t>
  </si>
  <si>
    <t>เงินรับฝาก - โครงการเศษรฐกิจชุมชน อบต.ละหาน บัญชี 2</t>
  </si>
  <si>
    <t>010</t>
  </si>
  <si>
    <t>022</t>
  </si>
  <si>
    <t>021</t>
  </si>
  <si>
    <t>704</t>
  </si>
  <si>
    <t>090</t>
  </si>
  <si>
    <t>700</t>
  </si>
  <si>
    <t>703</t>
  </si>
  <si>
    <t>821</t>
  </si>
  <si>
    <t>900</t>
  </si>
  <si>
    <t>600</t>
  </si>
  <si>
    <t>3000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</si>
  <si>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</si>
  <si>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</si>
  <si>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</si>
  <si>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</si>
  <si>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</si>
  <si>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</si>
  <si>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</si>
  <si>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</si>
  <si>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</si>
  <si>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</si>
  <si>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</si>
  <si>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หลักประกันซอง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</si>
  <si>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</si>
  <si>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</si>
  <si>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</si>
  <si>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</si>
  <si>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2558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</si>
  <si>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</si>
  <si>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</si>
  <si>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</si>
  <si>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</si>
  <si>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</si>
  <si>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</si>
  <si>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</si>
  <si>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</si>
  <si>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</si>
  <si>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</si>
  <si>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</si>
  <si>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</si>
  <si>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</si>
  <si>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</si>
  <si>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เงินรับฝาก (หมายเหตุ 2)</t>
  </si>
  <si>
    <t>รายจ่ายรอจ่าย (หมายเหตุ 5)</t>
  </si>
  <si>
    <t>บัญชีรายจ่ายผัดส่งใบสำคัญ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</si>
  <si>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</si>
  <si>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</si>
  <si>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</si>
  <si>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</si>
  <si>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ลูกหนี้เงินยืม -เงินงบประมาณ</t>
  </si>
  <si>
    <t>เงินอุดหนุนเฉพาะกิจ (หมายเหตุ 3)</t>
  </si>
  <si>
    <t>บัญชีรายจ่ายค้างจ่าย (หมายเหตุ 4)</t>
  </si>
  <si>
    <t>จ่ายขาดเงินสะสม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</si>
  <si>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</si>
  <si>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</si>
  <si>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</si>
  <si>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</si>
  <si>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</si>
  <si>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</si>
  <si>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</si>
  <si>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</si>
  <si>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</si>
  <si>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</si>
  <si>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</si>
  <si>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</si>
  <si>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</si>
  <si>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</si>
  <si>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</si>
  <si>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</si>
  <si>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</si>
  <si>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</si>
  <si>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</si>
  <si>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</si>
  <si>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</si>
  <si>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</si>
  <si>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</si>
  <si>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</si>
  <si>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</si>
  <si>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</si>
  <si>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</si>
  <si>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</si>
  <si>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</si>
  <si>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</si>
  <si>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</si>
  <si>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</si>
  <si>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</si>
  <si>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</si>
  <si>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</si>
  <si>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</si>
  <si>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</si>
  <si>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</si>
  <si>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(2)เงินอุดหนุนทั่วไป</t>
  </si>
  <si>
    <t>รวมทั้งสิ้น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</si>
  <si>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</si>
  <si>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</si>
  <si>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</si>
  <si>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     (สื่อการเสรียนการสอน)</t>
  </si>
  <si>
    <t>-</t>
  </si>
  <si>
    <t>หมายเหตุ 3</t>
  </si>
  <si>
    <t>อุดหนุนรัฐบาลที่กำหนดวัตถุประสงค์- อุดหนุนเฉพาะกิจประจำปีงบประมาณ 2557</t>
  </si>
  <si>
    <t>ตำบลละหาน  อำเภอจัตุรัส  จังหวัดชัยภูมิ</t>
  </si>
  <si>
    <t xml:space="preserve">รายจ่าย </t>
  </si>
  <si>
    <t xml:space="preserve">คงเหลือ </t>
  </si>
  <si>
    <t>หมายเหตุ</t>
  </si>
  <si>
    <t>เงินอุดหนุนเฉพาะกิจ  - ค่ากระแสไฟฟ้าสูบน้ำด้วยไฟฟ้า</t>
  </si>
  <si>
    <t>เงินอุดหนุนเฉพาะกิจ - ค่าจ้างลูกจ้างประจำสูบน้ำด้วยไฟฟ้า</t>
  </si>
  <si>
    <t xml:space="preserve">เงินอุดหนุนเฉพาะกิจ - ค่าเบี้ยยังชีพผู้สูงอายุ </t>
  </si>
  <si>
    <t>เงินอุดหนุนเฉพาะกิจ - ค่าเบี้ยยังชีพผู้พิการ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</si>
  <si>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</si>
  <si>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</si>
  <si>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</si>
  <si>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ค่าเล่าเรียนบุตร ครู ผดด.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</si>
  <si>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</si>
  <si>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</si>
  <si>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</si>
  <si>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</si>
  <si>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</si>
  <si>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</si>
  <si>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</si>
  <si>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</si>
  <si>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</si>
  <si>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</si>
  <si>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</si>
  <si>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</si>
  <si>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</si>
  <si>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</si>
  <si>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มวดรายได้จากทรัพย์สิน</t>
  </si>
  <si>
    <t>0200</t>
  </si>
  <si>
    <t>0202</t>
  </si>
  <si>
    <t>0203</t>
  </si>
  <si>
    <t>0206</t>
  </si>
  <si>
    <t>0300</t>
  </si>
  <si>
    <t>0301</t>
  </si>
  <si>
    <t>0302</t>
  </si>
  <si>
    <t>0307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</si>
  <si>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</si>
  <si>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>1000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</si>
  <si>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</si>
  <si>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 xml:space="preserve">           -เงินอุดหนุนสำหรับสนับสนุนอาหารเสริม (นม)</t>
  </si>
  <si>
    <t xml:space="preserve">           -เงินอุดหนุนสำหรับสนับสนุนอาหารกลางวัน</t>
  </si>
  <si>
    <t xml:space="preserve">           -เงินอุดหนุนทั่วไปสำหรับสนับสนุนสงเคราะห์ผู้ป่วยเอดส์</t>
  </si>
  <si>
    <t xml:space="preserve">           -เงินอุดหนุนทั่วไปสำหรับส่งเสริมศักยภาพการจัดการศึกษาท้องถิ่น</t>
  </si>
  <si>
    <t xml:space="preserve">           -เงินอุดหนุนทั่วไปสำหรับดำเนินการตามอำนาจหน้าที่และ</t>
  </si>
  <si>
    <t xml:space="preserve">             ภารกิจถ่ายโอน</t>
  </si>
  <si>
    <t xml:space="preserve">           -เงินอุดหนุนทั่วไปสำหรับสนับสนุนการบริการสาธารณสุข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</si>
  <si>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</si>
  <si>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 xml:space="preserve">       (3)เงินอุดหนุนค่าใช้จ่ายสำหรับสนับสนุนการสงเคราะห์เบี้ยยังชีพ</t>
  </si>
  <si>
    <t xml:space="preserve">          ความพิการ</t>
  </si>
  <si>
    <t xml:space="preserve">       (4)เงินอุดหนุนค่าใช้จ่ายสำหรับสนับสนุนการสงเคราะห์เบี้ยยังชีพ</t>
  </si>
  <si>
    <t xml:space="preserve">             ผู้สูงอายุ</t>
  </si>
  <si>
    <t xml:space="preserve">        (5)เงินอุดหนุนสำหรับงานสูบน้ำของสถานีสูบน้ำด้วยไฟฟ้า</t>
  </si>
  <si>
    <t xml:space="preserve">             ค่ากระแสไฟฟ้าสานีสูบน้ำด้วยไฟฟ้า</t>
  </si>
  <si>
    <t xml:space="preserve">        (6)เงินอุดหนุนทั่วไปกำหนดวัตถุประสงค์เงินอุดหนุนสำหรับ </t>
  </si>
  <si>
    <t xml:space="preserve">        (7)เงินอุดหนุนเฉพาะกิจสำหรับสนับสนุนศูนย์พัฒนาเด็กเล็ก </t>
  </si>
  <si>
    <t xml:space="preserve">           เงินเดือนสำหรับข้าราชการครูผู้ดูแลเด็ก</t>
  </si>
  <si>
    <t xml:space="preserve">        (8)เงินอุดหนุนเฉพาะกิจสำหรับสนับสนุนศูนย์พัฒนาเด็กเล็ก </t>
  </si>
  <si>
    <t xml:space="preserve">           ค่าตอบแทนเงินเพิ่มค่าครองชีพชั่วคราวและเงินประกันสังคม</t>
  </si>
  <si>
    <t xml:space="preserve">        (9)เงินอุดหนุนเฉพาะกิจค่าจัดการสื่อการเรียนการสอน ศพด.</t>
  </si>
  <si>
    <t xml:space="preserve">        (10)เงินอุดหนุนเฉพาะกิจสนับสนุนศูนย์พัฒนาเด็กเล็ก </t>
  </si>
  <si>
    <t xml:space="preserve">        (11)อุดหนุนเฉพาะกิจค่าเล่าเรียนบุตร ครู ผดด.</t>
  </si>
  <si>
    <t xml:space="preserve">        (12)อุดหนุนสำหรับสนับสนุนครุภัณฑ์การศึกษาสำหรับสนับสนุน</t>
  </si>
  <si>
    <t xml:space="preserve">            ศูนย์พัฒนาเด็กเล็ก (เครื่องคอมพิวเตอร์ชนิดตั้งโต๊ะ)</t>
  </si>
  <si>
    <t xml:space="preserve">        (13)เงินอุดหนุนฉพาะกิจค่าใช้จ่ายสำหรับส่งเสริมการบำบัดฟื้นฟู</t>
  </si>
  <si>
    <t xml:space="preserve">             ผู้ติดยาเสพติด</t>
  </si>
  <si>
    <t xml:space="preserve">        (14)เงินอุดหนุนเฉพาะกิจค่าใช้จ่ายสำหรับฝึกอบรมอาชีพให้แก่</t>
  </si>
  <si>
    <t xml:space="preserve">             ผู้ที่ผ่านการบำบัดฟื้นฟู</t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</si>
  <si>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</si>
  <si>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</si>
  <si>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</si>
  <si>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>ยอดยกมา</t>
  </si>
  <si>
    <t>ส่งคืนเดือนนี้ 900.-บาท</t>
  </si>
  <si>
    <t>เงินอุดหนุนเฉพาะกิจ - ค่าจัดการสื่อการเรียนการสอน ศพด.</t>
  </si>
  <si>
    <r>
      <t xml:space="preserve">เงินอุดหนุนเฉพาะกิจ - </t>
    </r>
    <r>
      <rPr>
        <sz val="13"/>
        <rFont val="TH SarabunPSK"/>
        <family val="2"/>
      </rPr>
      <t>ค่าใช้จ่ายสำหรับส่งเสริมการบำบัดฟื้นฟูผู้ติดยาเสพติด</t>
    </r>
  </si>
  <si>
    <r>
      <t xml:space="preserve">เงินอุดหนุนเฉพาะกิจ - </t>
    </r>
    <r>
      <rPr>
        <sz val="12"/>
        <rFont val="TH SarabunPSK"/>
        <family val="2"/>
      </rPr>
      <t>ค่าใช้จ่ายสำหรับฝึกอบรมอาชีพให้แก่ผู้ที่ผ่านการบำบัดฟื้นฟู</t>
    </r>
  </si>
  <si>
    <t>2000</t>
  </si>
  <si>
    <t>082</t>
  </si>
  <si>
    <t>ณ  วันที่  30  เมษายน 2558</t>
  </si>
  <si>
    <t>อุดหนุนทั่วไปเพื่อสนับสนุนการบริหารจัดการ อปท ตามยุทธศาสตร์</t>
  </si>
  <si>
    <t xml:space="preserve">                             ประจำเดือน เมษายน พ.ศ. 2558</t>
  </si>
  <si>
    <t>เงินอุดหนุนทั่วไปเพื่อสนับสนุนฯตามยุทธศาสตร์</t>
  </si>
  <si>
    <t>ส่งคืนเงินงบประมาณ/เงินนอกงบประมาณ</t>
  </si>
  <si>
    <t>ดอกเบี้ยเงินฝากธนาคาร - บัญชีโครงการเศรษฐกิจฯ</t>
  </si>
  <si>
    <t>เงินอุดหนุน - บัญชีโครงการเศรษฐกิจฯ</t>
  </si>
  <si>
    <t>แผนงานบริหารงานทั่วไป</t>
  </si>
  <si>
    <t>00100</t>
  </si>
  <si>
    <t>แผนงานการรักษาความสงบภายใน</t>
  </si>
  <si>
    <t>00120</t>
  </si>
  <si>
    <t>แผนงานการศึกษา</t>
  </si>
  <si>
    <t>00210</t>
  </si>
  <si>
    <t>แผนงานสาธารณสุข</t>
  </si>
  <si>
    <t>00220</t>
  </si>
  <si>
    <t>แผนงานสังคมสงเคราะห์</t>
  </si>
  <si>
    <t>00230</t>
  </si>
  <si>
    <t>แผนงานเคหะและชุมชน</t>
  </si>
  <si>
    <t>00240</t>
  </si>
  <si>
    <t>แผนงานสร้างความเข้มแข็งของชุมชน</t>
  </si>
  <si>
    <t>00250</t>
  </si>
  <si>
    <t>แผนงานการศาสนาวัฒนธรรมและนันทนาการ</t>
  </si>
  <si>
    <t>00260</t>
  </si>
  <si>
    <t>แผนงานการเกษตร</t>
  </si>
  <si>
    <t>00320</t>
  </si>
  <si>
    <t>แผนงานการพาณิชย์</t>
  </si>
  <si>
    <t>00330</t>
  </si>
  <si>
    <t>แผนงานงบกลาง</t>
  </si>
  <si>
    <t>00410</t>
  </si>
  <si>
    <t>เงินอุดหนุน - บัญชีโครงการเศรษฐกิจชุมชนฯ</t>
  </si>
  <si>
    <t xml:space="preserve">      ตรวจถูกต้อง                       ตรวจถูกต้อง                        ตรวจถูกต้อง</t>
  </si>
  <si>
    <t>(ลงชื่อ)………………………..  (ลงชื่อ)…………………………    (ลงชื่อ)...................................</t>
  </si>
  <si>
    <t xml:space="preserve"> (  นางสาวพิมพ์ใจ สุขจำนงค์ )         ( นายนิกร  โฮมจัตุรัส )         (นางสาวบานเย็น  พรหมภักดี)            </t>
  </si>
  <si>
    <t xml:space="preserve">       ผู้อำนวยการกองคลัง          ปลัดองค์การบริหารส่วนตำบล    นายกองค์การบริหารส่วนตำบลละหาน</t>
  </si>
  <si>
    <t>ณ วันที่   30  เมษายน 2558</t>
  </si>
  <si>
    <t>เงินรับฝาก - ดอกเบี้ยเงินฝากธนาคาร ธกส.(สปสช.)</t>
  </si>
  <si>
    <t>ณ วันที่    30  เมษายน  2558</t>
  </si>
  <si>
    <r>
      <t xml:space="preserve">เงินอุดหนุนเฉพาะกิจ - </t>
    </r>
    <r>
      <rPr>
        <sz val="14"/>
        <rFont val="TH SarabunPSK"/>
        <family val="2"/>
      </rPr>
      <t>กรณีเร่งด่วน ปี 2557 ก่อสร้างถนนแอสฟัลท์ ม.9</t>
    </r>
  </si>
  <si>
    <t xml:space="preserve"> ณ วันที่   30 เมษายน  2558</t>
  </si>
  <si>
    <t xml:space="preserve">        (6) เงินอุดหนุนทั่วไปกำหนดวัตถุประสงค์เงินอุดหนุนสำหรับ</t>
  </si>
  <si>
    <t xml:space="preserve">            สนับสนุนการถ่ายโอนบุคลากร ลูกจ้างประจำสถานีสูบน้ำ เงินสวัสดิการฯ</t>
  </si>
  <si>
    <t xml:space="preserve">            สนับสนุนการถ่ายโอนบุคลากร ลูกจ้างประจำสถานีสูบน้ำ ค่าจ้างประจำ</t>
  </si>
  <si>
    <t xml:space="preserve">        (15)เงินอุดหนุนเฉพาะกิจกรณีเร่งด่วน ปี 2557 ก่อสร้างถนน</t>
  </si>
  <si>
    <t xml:space="preserve">             แอสฟัลท์ติกคอนกรีต หมู่ที่ 9 บ้านลี่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</si>
</sst>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indexed="8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sz val="10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Niramit AS"/>
      <family val="0"/>
    </font>
    <font>
      <sz val="14"/>
      <name val="TH Niramit AS"/>
      <family val="0"/>
    </font>
    <font>
      <sz val="15"/>
      <name val="TH Niramit AS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0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3" fontId="4" fillId="0" borderId="10" xfId="36" applyFont="1" applyBorder="1" applyAlignment="1">
      <alignment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0" fontId="4" fillId="0" borderId="12" xfId="46" applyFont="1" applyBorder="1">
      <alignment/>
      <protection/>
    </xf>
    <xf numFmtId="4" fontId="4" fillId="0" borderId="17" xfId="46" applyNumberFormat="1" applyFont="1" applyBorder="1">
      <alignment/>
      <protection/>
    </xf>
    <xf numFmtId="0" fontId="4" fillId="0" borderId="17" xfId="46" applyFont="1" applyBorder="1">
      <alignment/>
      <protection/>
    </xf>
    <xf numFmtId="0" fontId="4" fillId="0" borderId="18" xfId="46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Fill="1" applyBorder="1">
      <alignment/>
      <protection/>
    </xf>
    <xf numFmtId="4" fontId="4" fillId="0" borderId="10" xfId="46" applyNumberFormat="1" applyFont="1" applyBorder="1">
      <alignment/>
      <protection/>
    </xf>
    <xf numFmtId="4" fontId="4" fillId="0" borderId="10" xfId="46" applyNumberFormat="1" applyFont="1" applyFill="1" applyBorder="1" applyAlignment="1">
      <alignment horizontal="right"/>
      <protection/>
    </xf>
    <xf numFmtId="43" fontId="4" fillId="0" borderId="10" xfId="38" applyNumberFormat="1" applyFont="1" applyFill="1" applyBorder="1" applyAlignment="1">
      <alignment horizontal="right"/>
    </xf>
    <xf numFmtId="0" fontId="4" fillId="0" borderId="15" xfId="46" applyFont="1" applyBorder="1">
      <alignment/>
      <protection/>
    </xf>
    <xf numFmtId="0" fontId="4" fillId="0" borderId="19" xfId="46" applyFont="1" applyBorder="1">
      <alignment/>
      <protection/>
    </xf>
    <xf numFmtId="43" fontId="4" fillId="0" borderId="19" xfId="38" applyNumberFormat="1" applyFont="1" applyFill="1" applyBorder="1" applyAlignment="1">
      <alignment horizontal="right"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7" fillId="0" borderId="0" xfId="45" applyFont="1">
      <alignment/>
      <protection/>
    </xf>
    <xf numFmtId="0" fontId="4" fillId="0" borderId="0" xfId="46" applyFont="1" applyAlignment="1">
      <alignment horizontal="center"/>
      <protection/>
    </xf>
    <xf numFmtId="187" fontId="4" fillId="0" borderId="0" xfId="38" applyNumberFormat="1" applyFont="1" applyAlignment="1">
      <alignment/>
    </xf>
    <xf numFmtId="0" fontId="7" fillId="0" borderId="0" xfId="46" applyFont="1">
      <alignment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0" fillId="0" borderId="0" xfId="0" applyFont="1" applyAlignment="1">
      <alignment/>
    </xf>
    <xf numFmtId="49" fontId="4" fillId="0" borderId="12" xfId="46" applyNumberFormat="1" applyFont="1" applyBorder="1" applyAlignment="1">
      <alignment horizontal="center"/>
      <protection/>
    </xf>
    <xf numFmtId="49" fontId="4" fillId="0" borderId="18" xfId="46" applyNumberFormat="1" applyFont="1" applyBorder="1" applyAlignment="1">
      <alignment horizontal="center"/>
      <protection/>
    </xf>
    <xf numFmtId="49" fontId="4" fillId="0" borderId="18" xfId="38" applyNumberFormat="1" applyFont="1" applyBorder="1" applyAlignment="1">
      <alignment horizontal="center"/>
    </xf>
    <xf numFmtId="49" fontId="4" fillId="0" borderId="15" xfId="38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45" applyFont="1" applyAlignment="1">
      <alignment horizontal="center"/>
      <protection/>
    </xf>
    <xf numFmtId="0" fontId="62" fillId="0" borderId="0" xfId="0" applyFont="1" applyAlignment="1">
      <alignment horizontal="center"/>
    </xf>
    <xf numFmtId="0" fontId="4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4" fontId="6" fillId="0" borderId="0" xfId="46" applyNumberFormat="1" applyFont="1" applyFill="1" applyBorder="1">
      <alignment/>
      <protection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6" fillId="33" borderId="20" xfId="46" applyNumberFormat="1" applyFont="1" applyFill="1" applyBorder="1">
      <alignment/>
      <protection/>
    </xf>
    <xf numFmtId="4" fontId="6" fillId="33" borderId="21" xfId="46" applyNumberFormat="1" applyFont="1" applyFill="1" applyBorder="1">
      <alignment/>
      <protection/>
    </xf>
    <xf numFmtId="0" fontId="64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2" xfId="45" applyFont="1" applyFill="1" applyBorder="1" applyAlignment="1">
      <alignment horizontal="center"/>
      <protection/>
    </xf>
    <xf numFmtId="43" fontId="6" fillId="0" borderId="12" xfId="38" applyNumberFormat="1" applyFont="1" applyFill="1" applyBorder="1" applyAlignment="1">
      <alignment horizontal="center"/>
    </xf>
    <xf numFmtId="0" fontId="6" fillId="0" borderId="18" xfId="45" applyFont="1" applyFill="1" applyBorder="1">
      <alignment/>
      <protection/>
    </xf>
    <xf numFmtId="0" fontId="6" fillId="0" borderId="18" xfId="45" applyFont="1" applyFill="1" applyBorder="1" applyAlignment="1">
      <alignment horizontal="center"/>
      <protection/>
    </xf>
    <xf numFmtId="0" fontId="6" fillId="0" borderId="15" xfId="45" applyFont="1" applyFill="1" applyBorder="1" applyAlignment="1">
      <alignment horizontal="center"/>
      <protection/>
    </xf>
    <xf numFmtId="43" fontId="6" fillId="0" borderId="15" xfId="38" applyNumberFormat="1" applyFont="1" applyFill="1" applyBorder="1" applyAlignment="1">
      <alignment horizontal="center"/>
    </xf>
    <xf numFmtId="0" fontId="12" fillId="0" borderId="22" xfId="45" applyFont="1" applyFill="1" applyBorder="1">
      <alignment/>
      <protection/>
    </xf>
    <xf numFmtId="0" fontId="12" fillId="0" borderId="18" xfId="45" applyFont="1" applyFill="1" applyBorder="1" applyAlignment="1">
      <alignment horizontal="center"/>
      <protection/>
    </xf>
    <xf numFmtId="0" fontId="4" fillId="0" borderId="10" xfId="45" applyFont="1" applyFill="1" applyBorder="1">
      <alignment/>
      <protection/>
    </xf>
    <xf numFmtId="43" fontId="4" fillId="0" borderId="18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left" vertical="center"/>
      <protection/>
    </xf>
    <xf numFmtId="49" fontId="4" fillId="0" borderId="18" xfId="45" applyNumberFormat="1" applyFont="1" applyFill="1" applyBorder="1" applyAlignment="1">
      <alignment horizontal="center"/>
      <protection/>
    </xf>
    <xf numFmtId="0" fontId="4" fillId="0" borderId="22" xfId="45" applyFont="1" applyFill="1" applyBorder="1">
      <alignment/>
      <protection/>
    </xf>
    <xf numFmtId="187" fontId="4" fillId="0" borderId="10" xfId="38" applyNumberFormat="1" applyFont="1" applyFill="1" applyBorder="1" applyAlignment="1">
      <alignment/>
    </xf>
    <xf numFmtId="0" fontId="6" fillId="0" borderId="22" xfId="45" applyFont="1" applyFill="1" applyBorder="1" applyAlignment="1">
      <alignment horizontal="center"/>
      <protection/>
    </xf>
    <xf numFmtId="3" fontId="6" fillId="0" borderId="23" xfId="45" applyNumberFormat="1" applyFont="1" applyFill="1" applyBorder="1">
      <alignment/>
      <protection/>
    </xf>
    <xf numFmtId="4" fontId="6" fillId="0" borderId="23" xfId="45" applyNumberFormat="1" applyFont="1" applyFill="1" applyBorder="1">
      <alignment/>
      <protection/>
    </xf>
    <xf numFmtId="0" fontId="4" fillId="0" borderId="10" xfId="45" applyFont="1" applyFill="1" applyBorder="1" applyAlignment="1">
      <alignment horizontal="center"/>
      <protection/>
    </xf>
    <xf numFmtId="3" fontId="4" fillId="0" borderId="10" xfId="45" applyNumberFormat="1" applyFont="1" applyFill="1" applyBorder="1">
      <alignment/>
      <protection/>
    </xf>
    <xf numFmtId="3" fontId="4" fillId="0" borderId="10" xfId="45" applyNumberFormat="1" applyFont="1" applyFill="1" applyBorder="1" applyAlignment="1">
      <alignment horizontal="right"/>
      <protection/>
    </xf>
    <xf numFmtId="3" fontId="6" fillId="0" borderId="23" xfId="45" applyNumberFormat="1" applyFont="1" applyFill="1" applyBorder="1" applyAlignment="1">
      <alignment horizontal="right"/>
      <protection/>
    </xf>
    <xf numFmtId="4" fontId="6" fillId="0" borderId="23" xfId="45" applyNumberFormat="1" applyFont="1" applyFill="1" applyBorder="1" applyAlignment="1">
      <alignment horizontal="right"/>
      <protection/>
    </xf>
    <xf numFmtId="0" fontId="12" fillId="0" borderId="22" xfId="45" applyFont="1" applyFill="1" applyBorder="1" applyAlignment="1">
      <alignment horizontal="left"/>
      <protection/>
    </xf>
    <xf numFmtId="3" fontId="6" fillId="0" borderId="10" xfId="45" applyNumberFormat="1" applyFont="1" applyFill="1" applyBorder="1">
      <alignment/>
      <protection/>
    </xf>
    <xf numFmtId="43" fontId="6" fillId="0" borderId="18" xfId="38" applyNumberFormat="1" applyFont="1" applyFill="1" applyBorder="1" applyAlignment="1">
      <alignment/>
    </xf>
    <xf numFmtId="0" fontId="4" fillId="0" borderId="18" xfId="45" applyFont="1" applyFill="1" applyBorder="1" applyAlignment="1">
      <alignment horizontal="center"/>
      <protection/>
    </xf>
    <xf numFmtId="0" fontId="6" fillId="0" borderId="22" xfId="45" applyFont="1" applyFill="1" applyBorder="1">
      <alignment/>
      <protection/>
    </xf>
    <xf numFmtId="43" fontId="4" fillId="0" borderId="10" xfId="38" applyNumberFormat="1" applyFont="1" applyFill="1" applyBorder="1" applyAlignment="1">
      <alignment/>
    </xf>
    <xf numFmtId="0" fontId="4" fillId="0" borderId="14" xfId="45" applyFont="1" applyFill="1" applyBorder="1">
      <alignment/>
      <protection/>
    </xf>
    <xf numFmtId="0" fontId="4" fillId="0" borderId="15" xfId="45" applyFont="1" applyFill="1" applyBorder="1" applyAlignment="1">
      <alignment horizontal="center"/>
      <protection/>
    </xf>
    <xf numFmtId="3" fontId="4" fillId="0" borderId="19" xfId="45" applyNumberFormat="1" applyFont="1" applyFill="1" applyBorder="1">
      <alignment/>
      <protection/>
    </xf>
    <xf numFmtId="43" fontId="4" fillId="0" borderId="19" xfId="38" applyNumberFormat="1" applyFont="1" applyFill="1" applyBorder="1" applyAlignment="1">
      <alignment/>
    </xf>
    <xf numFmtId="0" fontId="6" fillId="0" borderId="0" xfId="45" applyFont="1" applyFill="1" applyBorder="1" applyAlignment="1">
      <alignment horizontal="center"/>
      <protection/>
    </xf>
    <xf numFmtId="3" fontId="6" fillId="0" borderId="0" xfId="45" applyNumberFormat="1" applyFont="1" applyFill="1" applyBorder="1">
      <alignment/>
      <protection/>
    </xf>
    <xf numFmtId="43" fontId="6" fillId="0" borderId="0" xfId="38" applyNumberFormat="1" applyFont="1" applyFill="1" applyBorder="1" applyAlignment="1">
      <alignment horizontal="center"/>
    </xf>
    <xf numFmtId="0" fontId="6" fillId="0" borderId="15" xfId="45" applyFont="1" applyFill="1" applyBorder="1">
      <alignment/>
      <protection/>
    </xf>
    <xf numFmtId="0" fontId="6" fillId="0" borderId="14" xfId="45" applyFont="1" applyFill="1" applyBorder="1" applyAlignment="1">
      <alignment horizontal="center"/>
      <protection/>
    </xf>
    <xf numFmtId="3" fontId="6" fillId="0" borderId="24" xfId="45" applyNumberFormat="1" applyFont="1" applyFill="1" applyBorder="1">
      <alignment/>
      <protection/>
    </xf>
    <xf numFmtId="4" fontId="6" fillId="0" borderId="25" xfId="45" applyNumberFormat="1" applyFont="1" applyFill="1" applyBorder="1">
      <alignment/>
      <protection/>
    </xf>
    <xf numFmtId="0" fontId="6" fillId="0" borderId="26" xfId="45" applyFont="1" applyFill="1" applyBorder="1" applyAlignment="1">
      <alignment horizontal="center"/>
      <protection/>
    </xf>
    <xf numFmtId="0" fontId="6" fillId="0" borderId="27" xfId="45" applyFont="1" applyFill="1" applyBorder="1" applyAlignment="1">
      <alignment horizontal="center"/>
      <protection/>
    </xf>
    <xf numFmtId="3" fontId="13" fillId="0" borderId="28" xfId="45" applyNumberFormat="1" applyFont="1" applyFill="1" applyBorder="1">
      <alignment/>
      <protection/>
    </xf>
    <xf numFmtId="4" fontId="13" fillId="0" borderId="28" xfId="45" applyNumberFormat="1" applyFont="1" applyFill="1" applyBorder="1">
      <alignment/>
      <protection/>
    </xf>
    <xf numFmtId="0" fontId="12" fillId="0" borderId="18" xfId="45" applyFont="1" applyFill="1" applyBorder="1" applyAlignment="1">
      <alignment horizontal="left"/>
      <protection/>
    </xf>
    <xf numFmtId="0" fontId="6" fillId="0" borderId="10" xfId="45" applyFont="1" applyFill="1" applyBorder="1" applyAlignment="1">
      <alignment horizontal="center"/>
      <protection/>
    </xf>
    <xf numFmtId="43" fontId="6" fillId="0" borderId="18" xfId="38" applyNumberFormat="1" applyFont="1" applyFill="1" applyBorder="1" applyAlignment="1">
      <alignment horizontal="center"/>
    </xf>
    <xf numFmtId="0" fontId="6" fillId="0" borderId="18" xfId="45" applyFont="1" applyFill="1" applyBorder="1" applyAlignment="1">
      <alignment horizontal="left"/>
      <protection/>
    </xf>
    <xf numFmtId="43" fontId="4" fillId="0" borderId="18" xfId="38" applyNumberFormat="1" applyFont="1" applyFill="1" applyBorder="1" applyAlignment="1">
      <alignment horizontal="center"/>
    </xf>
    <xf numFmtId="0" fontId="4" fillId="0" borderId="18" xfId="45" applyFont="1" applyFill="1" applyBorder="1" applyAlignment="1">
      <alignment horizontal="left"/>
      <protection/>
    </xf>
    <xf numFmtId="0" fontId="4" fillId="0" borderId="22" xfId="45" applyFont="1" applyFill="1" applyBorder="1" applyAlignment="1">
      <alignment horizontal="left"/>
      <protection/>
    </xf>
    <xf numFmtId="0" fontId="4" fillId="0" borderId="14" xfId="45" applyFont="1" applyFill="1" applyBorder="1" applyAlignment="1">
      <alignment horizontal="center"/>
      <protection/>
    </xf>
    <xf numFmtId="4" fontId="6" fillId="0" borderId="23" xfId="45" applyNumberFormat="1" applyFont="1" applyFill="1" applyBorder="1" applyAlignment="1">
      <alignment horizontal="center"/>
      <protection/>
    </xf>
    <xf numFmtId="43" fontId="6" fillId="0" borderId="27" xfId="3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43" fontId="14" fillId="0" borderId="0" xfId="36" applyFont="1" applyAlignment="1">
      <alignment/>
    </xf>
    <xf numFmtId="0" fontId="5" fillId="0" borderId="27" xfId="0" applyFont="1" applyBorder="1" applyAlignment="1">
      <alignment horizontal="center"/>
    </xf>
    <xf numFmtId="43" fontId="5" fillId="0" borderId="27" xfId="36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/>
    </xf>
    <xf numFmtId="43" fontId="14" fillId="0" borderId="12" xfId="36" applyFont="1" applyBorder="1" applyAlignment="1">
      <alignment horizontal="center"/>
    </xf>
    <xf numFmtId="4" fontId="14" fillId="0" borderId="12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22" xfId="0" applyFont="1" applyBorder="1" applyAlignment="1">
      <alignment/>
    </xf>
    <xf numFmtId="43" fontId="14" fillId="0" borderId="18" xfId="36" applyFont="1" applyBorder="1" applyAlignment="1">
      <alignment horizontal="center"/>
    </xf>
    <xf numFmtId="4" fontId="14" fillId="0" borderId="18" xfId="0" applyNumberFormat="1" applyFont="1" applyBorder="1" applyAlignment="1">
      <alignment/>
    </xf>
    <xf numFmtId="43" fontId="14" fillId="0" borderId="15" xfId="36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27" xfId="46" applyFont="1" applyBorder="1" applyAlignment="1">
      <alignment horizontal="center"/>
      <protection/>
    </xf>
    <xf numFmtId="43" fontId="19" fillId="0" borderId="27" xfId="38" applyNumberFormat="1" applyFont="1" applyBorder="1" applyAlignment="1">
      <alignment horizontal="center"/>
    </xf>
    <xf numFmtId="0" fontId="19" fillId="0" borderId="27" xfId="46" applyFont="1" applyFill="1" applyBorder="1" applyAlignment="1">
      <alignment horizontal="center"/>
      <protection/>
    </xf>
    <xf numFmtId="0" fontId="19" fillId="0" borderId="18" xfId="46" applyFont="1" applyBorder="1" applyAlignment="1">
      <alignment horizontal="center"/>
      <protection/>
    </xf>
    <xf numFmtId="0" fontId="17" fillId="0" borderId="0" xfId="46" applyFont="1" applyBorder="1" applyAlignment="1">
      <alignment horizontal="center"/>
      <protection/>
    </xf>
    <xf numFmtId="43" fontId="19" fillId="0" borderId="11" xfId="38" applyNumberFormat="1" applyFont="1" applyBorder="1" applyAlignment="1">
      <alignment horizontal="center"/>
    </xf>
    <xf numFmtId="43" fontId="17" fillId="0" borderId="11" xfId="36" applyFont="1" applyBorder="1" applyAlignment="1">
      <alignment horizontal="center"/>
    </xf>
    <xf numFmtId="0" fontId="17" fillId="0" borderId="11" xfId="46" applyFont="1" applyBorder="1" applyAlignment="1">
      <alignment horizontal="center"/>
      <protection/>
    </xf>
    <xf numFmtId="43" fontId="17" fillId="0" borderId="11" xfId="46" applyNumberFormat="1" applyFont="1" applyBorder="1" applyAlignment="1">
      <alignment horizontal="center"/>
      <protection/>
    </xf>
    <xf numFmtId="0" fontId="19" fillId="0" borderId="12" xfId="46" applyFont="1" applyFill="1" applyBorder="1" applyAlignment="1">
      <alignment horizontal="center"/>
      <protection/>
    </xf>
    <xf numFmtId="0" fontId="17" fillId="0" borderId="18" xfId="46" applyFont="1" applyBorder="1" applyAlignment="1">
      <alignment horizontal="center"/>
      <protection/>
    </xf>
    <xf numFmtId="0" fontId="17" fillId="0" borderId="10" xfId="46" applyFont="1" applyBorder="1">
      <alignment/>
      <protection/>
    </xf>
    <xf numFmtId="43" fontId="17" fillId="0" borderId="18" xfId="38" applyNumberFormat="1" applyFont="1" applyBorder="1" applyAlignment="1">
      <alignment/>
    </xf>
    <xf numFmtId="4" fontId="17" fillId="0" borderId="0" xfId="46" applyNumberFormat="1" applyFont="1" applyBorder="1">
      <alignment/>
      <protection/>
    </xf>
    <xf numFmtId="4" fontId="17" fillId="0" borderId="18" xfId="46" applyNumberFormat="1" applyFont="1" applyBorder="1">
      <alignment/>
      <protection/>
    </xf>
    <xf numFmtId="43" fontId="17" fillId="0" borderId="18" xfId="38" applyFont="1" applyBorder="1" applyAlignment="1">
      <alignment horizontal="center"/>
    </xf>
    <xf numFmtId="0" fontId="65" fillId="0" borderId="18" xfId="0" applyFont="1" applyBorder="1" applyAlignment="1">
      <alignment/>
    </xf>
    <xf numFmtId="0" fontId="65" fillId="0" borderId="18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5" fillId="0" borderId="15" xfId="0" applyFont="1" applyBorder="1" applyAlignment="1">
      <alignment/>
    </xf>
    <xf numFmtId="0" fontId="19" fillId="0" borderId="20" xfId="46" applyFont="1" applyBorder="1" applyAlignment="1">
      <alignment horizontal="center"/>
      <protection/>
    </xf>
    <xf numFmtId="0" fontId="19" fillId="0" borderId="21" xfId="46" applyFont="1" applyBorder="1" applyAlignment="1">
      <alignment horizontal="center"/>
      <protection/>
    </xf>
    <xf numFmtId="43" fontId="19" fillId="0" borderId="20" xfId="38" applyNumberFormat="1" applyFont="1" applyBorder="1" applyAlignment="1">
      <alignment horizontal="center"/>
    </xf>
    <xf numFmtId="0" fontId="65" fillId="0" borderId="20" xfId="0" applyFont="1" applyBorder="1" applyAlignment="1">
      <alignment/>
    </xf>
    <xf numFmtId="0" fontId="19" fillId="0" borderId="0" xfId="46" applyFont="1">
      <alignment/>
      <protection/>
    </xf>
    <xf numFmtId="0" fontId="19" fillId="0" borderId="12" xfId="46" applyFont="1" applyBorder="1" applyAlignment="1">
      <alignment horizontal="center"/>
      <protection/>
    </xf>
    <xf numFmtId="0" fontId="19" fillId="0" borderId="13" xfId="46" applyFont="1" applyBorder="1" applyAlignment="1">
      <alignment horizontal="center"/>
      <protection/>
    </xf>
    <xf numFmtId="0" fontId="19" fillId="0" borderId="0" xfId="46" applyFont="1" applyBorder="1" applyAlignment="1">
      <alignment horizontal="center"/>
      <protection/>
    </xf>
    <xf numFmtId="0" fontId="19" fillId="0" borderId="15" xfId="46" applyFont="1" applyBorder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7" fillId="0" borderId="12" xfId="46" applyFont="1" applyBorder="1">
      <alignment/>
      <protection/>
    </xf>
    <xf numFmtId="4" fontId="17" fillId="0" borderId="12" xfId="46" applyNumberFormat="1" applyFont="1" applyBorder="1">
      <alignment/>
      <protection/>
    </xf>
    <xf numFmtId="4" fontId="17" fillId="0" borderId="12" xfId="46" applyNumberFormat="1" applyFont="1" applyFill="1" applyBorder="1">
      <alignment/>
      <protection/>
    </xf>
    <xf numFmtId="0" fontId="17" fillId="0" borderId="18" xfId="46" applyFont="1" applyBorder="1">
      <alignment/>
      <protection/>
    </xf>
    <xf numFmtId="43" fontId="24" fillId="0" borderId="18" xfId="36" applyFont="1" applyFill="1" applyBorder="1" applyAlignment="1">
      <alignment/>
    </xf>
    <xf numFmtId="0" fontId="25" fillId="0" borderId="0" xfId="46" applyFont="1">
      <alignment/>
      <protection/>
    </xf>
    <xf numFmtId="4" fontId="17" fillId="0" borderId="18" xfId="46" applyNumberFormat="1" applyFont="1" applyFill="1" applyBorder="1">
      <alignment/>
      <protection/>
    </xf>
    <xf numFmtId="0" fontId="17" fillId="0" borderId="0" xfId="46" applyFont="1">
      <alignment/>
      <protection/>
    </xf>
    <xf numFmtId="49" fontId="17" fillId="0" borderId="18" xfId="46" applyNumberFormat="1" applyFont="1" applyBorder="1" applyAlignment="1">
      <alignment horizontal="center"/>
      <protection/>
    </xf>
    <xf numFmtId="43" fontId="17" fillId="0" borderId="18" xfId="36" applyFont="1" applyBorder="1" applyAlignment="1">
      <alignment/>
    </xf>
    <xf numFmtId="43" fontId="17" fillId="0" borderId="18" xfId="36" applyFont="1" applyBorder="1" applyAlignment="1">
      <alignment horizontal="center"/>
    </xf>
    <xf numFmtId="43" fontId="17" fillId="0" borderId="18" xfId="36" applyFont="1" applyFill="1" applyBorder="1" applyAlignment="1">
      <alignment/>
    </xf>
    <xf numFmtId="0" fontId="17" fillId="0" borderId="0" xfId="46" applyFont="1" applyFill="1">
      <alignment/>
      <protection/>
    </xf>
    <xf numFmtId="49" fontId="17" fillId="0" borderId="18" xfId="46" applyNumberFormat="1" applyFont="1" applyFill="1" applyBorder="1" applyAlignment="1">
      <alignment horizontal="center"/>
      <protection/>
    </xf>
    <xf numFmtId="4" fontId="17" fillId="0" borderId="18" xfId="46" applyNumberFormat="1" applyFont="1" applyBorder="1" applyAlignment="1">
      <alignment horizontal="center"/>
      <protection/>
    </xf>
    <xf numFmtId="4" fontId="19" fillId="0" borderId="20" xfId="46" applyNumberFormat="1" applyFont="1" applyBorder="1">
      <alignment/>
      <protection/>
    </xf>
    <xf numFmtId="4" fontId="19" fillId="0" borderId="0" xfId="46" applyNumberFormat="1" applyFont="1" applyFill="1" applyBorder="1">
      <alignment/>
      <protection/>
    </xf>
    <xf numFmtId="0" fontId="24" fillId="0" borderId="18" xfId="46" applyFont="1" applyFill="1" applyBorder="1" applyAlignment="1">
      <alignment horizontal="center"/>
      <protection/>
    </xf>
    <xf numFmtId="0" fontId="17" fillId="0" borderId="15" xfId="46" applyFont="1" applyBorder="1">
      <alignment/>
      <protection/>
    </xf>
    <xf numFmtId="43" fontId="17" fillId="0" borderId="12" xfId="46" applyNumberFormat="1" applyFont="1" applyBorder="1">
      <alignment/>
      <protection/>
    </xf>
    <xf numFmtId="4" fontId="17" fillId="0" borderId="0" xfId="46" applyNumberFormat="1" applyFont="1">
      <alignment/>
      <protection/>
    </xf>
    <xf numFmtId="0" fontId="17" fillId="0" borderId="0" xfId="46" applyFont="1" applyBorder="1">
      <alignment/>
      <protection/>
    </xf>
    <xf numFmtId="0" fontId="19" fillId="0" borderId="0" xfId="46" applyFont="1" applyAlignment="1">
      <alignment horizontal="center"/>
      <protection/>
    </xf>
    <xf numFmtId="4" fontId="19" fillId="34" borderId="29" xfId="46" applyNumberFormat="1" applyFont="1" applyFill="1" applyBorder="1">
      <alignment/>
      <protection/>
    </xf>
    <xf numFmtId="0" fontId="19" fillId="0" borderId="0" xfId="46" applyFont="1" applyFill="1" applyAlignment="1">
      <alignment horizontal="center"/>
      <protection/>
    </xf>
    <xf numFmtId="0" fontId="17" fillId="0" borderId="0" xfId="46" applyFont="1" applyFill="1" applyBorder="1">
      <alignment/>
      <protection/>
    </xf>
    <xf numFmtId="0" fontId="19" fillId="0" borderId="22" xfId="46" applyFont="1" applyBorder="1" applyAlignment="1">
      <alignment horizontal="center"/>
      <protection/>
    </xf>
    <xf numFmtId="0" fontId="19" fillId="0" borderId="10" xfId="46" applyFont="1" applyBorder="1" applyAlignment="1">
      <alignment horizontal="center"/>
      <protection/>
    </xf>
    <xf numFmtId="0" fontId="19" fillId="0" borderId="14" xfId="46" applyFont="1" applyBorder="1" applyAlignment="1">
      <alignment horizontal="center"/>
      <protection/>
    </xf>
    <xf numFmtId="0" fontId="19" fillId="0" borderId="19" xfId="46" applyFont="1" applyBorder="1" applyAlignment="1">
      <alignment horizontal="center"/>
      <protection/>
    </xf>
    <xf numFmtId="4" fontId="26" fillId="0" borderId="12" xfId="46" applyNumberFormat="1" applyFont="1" applyBorder="1">
      <alignment/>
      <protection/>
    </xf>
    <xf numFmtId="4" fontId="26" fillId="0" borderId="12" xfId="46" applyNumberFormat="1" applyFont="1" applyFill="1" applyBorder="1">
      <alignment/>
      <protection/>
    </xf>
    <xf numFmtId="43" fontId="17" fillId="0" borderId="18" xfId="36" applyFont="1" applyFill="1" applyBorder="1" applyAlignment="1">
      <alignment/>
    </xf>
    <xf numFmtId="4" fontId="17" fillId="0" borderId="18" xfId="46" applyNumberFormat="1" applyFont="1" applyBorder="1" applyAlignment="1">
      <alignment horizontal="right"/>
      <protection/>
    </xf>
    <xf numFmtId="4" fontId="19" fillId="0" borderId="20" xfId="46" applyNumberFormat="1" applyFont="1" applyBorder="1" applyAlignment="1">
      <alignment horizontal="right"/>
      <protection/>
    </xf>
    <xf numFmtId="4" fontId="19" fillId="0" borderId="24" xfId="46" applyNumberFormat="1" applyFont="1" applyBorder="1">
      <alignment/>
      <protection/>
    </xf>
    <xf numFmtId="0" fontId="17" fillId="0" borderId="0" xfId="46" applyFont="1" applyAlignment="1">
      <alignment horizontal="center"/>
      <protection/>
    </xf>
    <xf numFmtId="4" fontId="19" fillId="35" borderId="24" xfId="46" applyNumberFormat="1" applyFont="1" applyFill="1" applyBorder="1">
      <alignment/>
      <protection/>
    </xf>
    <xf numFmtId="0" fontId="5" fillId="0" borderId="0" xfId="46" applyFont="1" applyAlignment="1">
      <alignment horizontal="center"/>
      <protection/>
    </xf>
    <xf numFmtId="0" fontId="5" fillId="0" borderId="16" xfId="46" applyFont="1" applyBorder="1" applyAlignment="1">
      <alignment horizontal="center"/>
      <protection/>
    </xf>
    <xf numFmtId="0" fontId="5" fillId="0" borderId="0" xfId="45" applyFont="1" applyFill="1" applyAlignment="1">
      <alignment horizontal="left"/>
      <protection/>
    </xf>
    <xf numFmtId="0" fontId="5" fillId="0" borderId="0" xfId="45" applyFont="1" applyFill="1" applyAlignment="1">
      <alignment horizontal="center"/>
      <protection/>
    </xf>
    <xf numFmtId="0" fontId="5" fillId="0" borderId="16" xfId="45" applyFont="1" applyFill="1" applyBorder="1" applyAlignment="1">
      <alignment horizontal="center"/>
      <protection/>
    </xf>
    <xf numFmtId="0" fontId="5" fillId="0" borderId="2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46" applyFont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9" fillId="0" borderId="16" xfId="46" applyFont="1" applyBorder="1" applyAlignment="1">
      <alignment horizontal="center"/>
      <protection/>
    </xf>
    <xf numFmtId="0" fontId="19" fillId="0" borderId="26" xfId="46" applyFont="1" applyBorder="1" applyAlignment="1">
      <alignment horizontal="center"/>
      <protection/>
    </xf>
    <xf numFmtId="0" fontId="19" fillId="0" borderId="23" xfId="46" applyFont="1" applyBorder="1" applyAlignment="1">
      <alignment horizontal="center"/>
      <protection/>
    </xf>
    <xf numFmtId="0" fontId="19" fillId="0" borderId="16" xfId="46" applyFont="1" applyBorder="1" applyAlignment="1">
      <alignment horizontal="right"/>
      <protection/>
    </xf>
    <xf numFmtId="0" fontId="43" fillId="0" borderId="0" xfId="46" applyFont="1" applyBorder="1" applyAlignment="1">
      <alignment horizontal="left"/>
      <protection/>
    </xf>
    <xf numFmtId="49" fontId="17" fillId="0" borderId="12" xfId="46" applyNumberFormat="1" applyFont="1" applyBorder="1" applyAlignment="1">
      <alignment horizontal="center"/>
      <protection/>
    </xf>
    <xf numFmtId="0" fontId="44" fillId="0" borderId="0" xfId="46" applyFont="1" applyBorder="1" applyAlignment="1">
      <alignment horizontal="left"/>
      <protection/>
    </xf>
    <xf numFmtId="0" fontId="17" fillId="0" borderId="0" xfId="0" applyFont="1" applyAlignment="1">
      <alignment/>
    </xf>
    <xf numFmtId="43" fontId="14" fillId="0" borderId="11" xfId="36" applyFont="1" applyBorder="1" applyAlignment="1">
      <alignment/>
    </xf>
    <xf numFmtId="43" fontId="14" fillId="0" borderId="17" xfId="36" applyFont="1" applyBorder="1" applyAlignment="1">
      <alignment/>
    </xf>
    <xf numFmtId="43" fontId="14" fillId="0" borderId="22" xfId="36" applyFont="1" applyBorder="1" applyAlignment="1">
      <alignment/>
    </xf>
    <xf numFmtId="43" fontId="14" fillId="0" borderId="10" xfId="36" applyFont="1" applyBorder="1" applyAlignment="1">
      <alignment/>
    </xf>
    <xf numFmtId="0" fontId="45" fillId="0" borderId="0" xfId="46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in7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34;&#3618;&#3611;&#3637;%202558\&#3611;&#3636;&#3604;&#3591;&#3610;&#3648;&#3604;&#3639;&#3629;&#3609;%20%20%20(&#3607;&#3635;&#3607;&#3640;&#3585;&#3626;&#3636;&#3609;&#3648;&#3604;&#3639;&#3629;&#3609;)\&#3626;&#3656;&#3591;&#3629;&#3635;&#3648;&#3616;&#3629;\4.%20&#3619;&#3634;&#3618;&#3592;&#3656;&#3634;&#3618;&#3585;&#3635;&#3627;&#3609;&#3604;&#3623;&#3633;&#3605;&#3606;&#3640;&#3611;&#3619;&#3632;&#3626;&#3591;&#3588;&#3660;%20(&#3627;&#3617;&#3634;&#3618;&#3648;&#3627;&#3605;&#3640;%2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</sheetNames>
    <sheetDataSet>
      <sheetData sheetId="5">
        <row r="7">
          <cell r="F7">
            <v>12540.45</v>
          </cell>
        </row>
        <row r="8">
          <cell r="F8">
            <v>15048.539999999999</v>
          </cell>
        </row>
        <row r="9">
          <cell r="F9">
            <v>822380</v>
          </cell>
        </row>
        <row r="10">
          <cell r="F10">
            <v>13797</v>
          </cell>
        </row>
        <row r="11">
          <cell r="F11">
            <v>13368.849999999986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3.18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สรุปภาพรวม ณ  มี.ค."/>
      <sheetName val="เม.ย."/>
      <sheetName val="พ.ค."/>
      <sheetName val="มิ.ย."/>
    </sheetNames>
    <sheetDataSet>
      <sheetData sheetId="2">
        <row r="7">
          <cell r="F7">
            <v>0</v>
          </cell>
        </row>
      </sheetData>
      <sheetData sheetId="5">
        <row r="8">
          <cell r="F8">
            <v>21095</v>
          </cell>
        </row>
        <row r="9">
          <cell r="F9">
            <v>1570500</v>
          </cell>
        </row>
        <row r="10">
          <cell r="F10">
            <v>471200</v>
          </cell>
        </row>
        <row r="11">
          <cell r="F11">
            <v>144375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52500</v>
          </cell>
        </row>
        <row r="17">
          <cell r="F17">
            <v>12500</v>
          </cell>
        </row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view="pageBreakPreview" zoomScale="95" zoomScaleSheetLayoutView="95" zoomScalePageLayoutView="0" workbookViewId="0" topLeftCell="A1">
      <selection activeCell="A10" sqref="A10"/>
    </sheetView>
  </sheetViews>
  <sheetFormatPr defaultColWidth="9.140625" defaultRowHeight="15"/>
  <cols>
    <col min="1" max="1" width="54.8515625" style="27" customWidth="1"/>
    <col min="2" max="2" width="5.421875" style="36" customWidth="1"/>
    <col min="3" max="4" width="13.421875" style="27" customWidth="1"/>
    <col min="5" max="5" width="28.00390625" style="0" customWidth="1"/>
  </cols>
  <sheetData>
    <row r="1" spans="1:4" ht="21">
      <c r="A1" s="184" t="s">
        <v>0</v>
      </c>
      <c r="B1" s="184"/>
      <c r="C1" s="184"/>
      <c r="D1" s="184"/>
    </row>
    <row r="2" spans="1:4" ht="21">
      <c r="A2" s="184" t="s">
        <v>10</v>
      </c>
      <c r="B2" s="184"/>
      <c r="C2" s="184"/>
      <c r="D2" s="184"/>
    </row>
    <row r="3" spans="1:4" ht="21">
      <c r="A3" s="185" t="s">
        <v>204</v>
      </c>
      <c r="B3" s="185"/>
      <c r="C3" s="185"/>
      <c r="D3" s="185"/>
    </row>
    <row r="4" spans="1:4" ht="19.5">
      <c r="A4" s="3" t="s">
        <v>1</v>
      </c>
      <c r="B4" s="4" t="s">
        <v>2</v>
      </c>
      <c r="C4" s="5" t="s">
        <v>3</v>
      </c>
      <c r="D4" s="4" t="s">
        <v>4</v>
      </c>
    </row>
    <row r="5" spans="1:4" ht="19.5">
      <c r="A5" s="6"/>
      <c r="B5" s="7" t="s">
        <v>5</v>
      </c>
      <c r="C5" s="8" t="s">
        <v>6</v>
      </c>
      <c r="D5" s="7" t="s">
        <v>6</v>
      </c>
    </row>
    <row r="6" spans="1:4" ht="19.5">
      <c r="A6" s="9" t="s">
        <v>7</v>
      </c>
      <c r="B6" s="30" t="s">
        <v>28</v>
      </c>
      <c r="C6" s="10"/>
      <c r="D6" s="11"/>
    </row>
    <row r="7" spans="1:4" ht="19.5">
      <c r="A7" s="12" t="s">
        <v>17</v>
      </c>
      <c r="B7" s="31" t="s">
        <v>29</v>
      </c>
      <c r="C7" s="2">
        <v>12701590.3</v>
      </c>
      <c r="D7" s="13"/>
    </row>
    <row r="8" spans="1:4" ht="19.5">
      <c r="A8" s="12" t="s">
        <v>18</v>
      </c>
      <c r="B8" s="31" t="s">
        <v>29</v>
      </c>
      <c r="C8" s="2">
        <v>16114840.34</v>
      </c>
      <c r="D8" s="13"/>
    </row>
    <row r="9" spans="1:4" ht="19.5">
      <c r="A9" s="12" t="s">
        <v>19</v>
      </c>
      <c r="B9" s="31" t="s">
        <v>29</v>
      </c>
      <c r="C9" s="2">
        <v>15543.89</v>
      </c>
      <c r="D9" s="13"/>
    </row>
    <row r="10" spans="1:4" ht="19.5">
      <c r="A10" s="12" t="s">
        <v>20</v>
      </c>
      <c r="B10" s="31" t="s">
        <v>29</v>
      </c>
      <c r="C10" s="2">
        <v>3.18</v>
      </c>
      <c r="D10" s="13"/>
    </row>
    <row r="11" spans="1:4" ht="19.5">
      <c r="A11" s="12" t="s">
        <v>21</v>
      </c>
      <c r="B11" s="31" t="s">
        <v>29</v>
      </c>
      <c r="C11" s="2">
        <v>12137313.63</v>
      </c>
      <c r="D11" s="13"/>
    </row>
    <row r="12" spans="1:4" ht="19.5">
      <c r="A12" s="12" t="s">
        <v>22</v>
      </c>
      <c r="B12" s="31" t="s">
        <v>29</v>
      </c>
      <c r="C12" s="2">
        <v>17209578.14</v>
      </c>
      <c r="D12" s="13"/>
    </row>
    <row r="13" spans="1:4" ht="19.5">
      <c r="A13" s="12" t="s">
        <v>23</v>
      </c>
      <c r="B13" s="31" t="s">
        <v>30</v>
      </c>
      <c r="C13" s="2">
        <v>4866051.02</v>
      </c>
      <c r="D13" s="13"/>
    </row>
    <row r="14" spans="1:5" ht="19.5">
      <c r="A14" s="12" t="s">
        <v>24</v>
      </c>
      <c r="B14" s="31"/>
      <c r="C14" s="14">
        <v>1600000</v>
      </c>
      <c r="D14" s="15"/>
      <c r="E14" s="1">
        <f>SUM(C7:C14)</f>
        <v>64644920.5</v>
      </c>
    </row>
    <row r="15" spans="1:5" ht="19.5">
      <c r="A15" s="12" t="s">
        <v>25</v>
      </c>
      <c r="B15" s="31"/>
      <c r="C15" s="14">
        <v>143000</v>
      </c>
      <c r="D15" s="15"/>
      <c r="E15" s="1"/>
    </row>
    <row r="16" spans="1:4" ht="24.75">
      <c r="A16" s="197" t="s">
        <v>205</v>
      </c>
      <c r="B16" s="31"/>
      <c r="C16" s="14">
        <v>916300</v>
      </c>
      <c r="D16" s="15"/>
    </row>
    <row r="17" spans="1:4" ht="19.5">
      <c r="A17" s="12" t="s">
        <v>11</v>
      </c>
      <c r="B17" s="31"/>
      <c r="C17" s="14">
        <v>15349670.08</v>
      </c>
      <c r="D17" s="15"/>
    </row>
    <row r="18" spans="1:4" ht="19.5">
      <c r="A18" s="12" t="s">
        <v>12</v>
      </c>
      <c r="B18" s="31" t="s">
        <v>31</v>
      </c>
      <c r="C18" s="14">
        <v>657180.78</v>
      </c>
      <c r="D18" s="15"/>
    </row>
    <row r="19" spans="1:4" ht="19.5">
      <c r="A19" s="12" t="s">
        <v>13</v>
      </c>
      <c r="B19" s="31" t="s">
        <v>32</v>
      </c>
      <c r="C19" s="14">
        <v>5700</v>
      </c>
      <c r="D19" s="15"/>
    </row>
    <row r="20" spans="1:4" ht="19.5">
      <c r="A20" s="12" t="s">
        <v>8</v>
      </c>
      <c r="B20" s="31" t="s">
        <v>33</v>
      </c>
      <c r="C20" s="13"/>
      <c r="D20" s="14">
        <v>25551976.44</v>
      </c>
    </row>
    <row r="21" spans="1:4" ht="19.5">
      <c r="A21" s="12" t="s">
        <v>9</v>
      </c>
      <c r="B21" s="31" t="s">
        <v>34</v>
      </c>
      <c r="C21" s="13"/>
      <c r="D21" s="14">
        <v>21052165.65</v>
      </c>
    </row>
    <row r="22" spans="1:4" ht="19.5">
      <c r="A22" s="12" t="s">
        <v>14</v>
      </c>
      <c r="B22" s="31" t="s">
        <v>35</v>
      </c>
      <c r="C22" s="13"/>
      <c r="D22" s="16">
        <v>31215747.54</v>
      </c>
    </row>
    <row r="23" spans="1:4" ht="19.5">
      <c r="A23" s="12" t="s">
        <v>15</v>
      </c>
      <c r="B23" s="31" t="s">
        <v>36</v>
      </c>
      <c r="C23" s="13"/>
      <c r="D23" s="16">
        <v>876124.84</v>
      </c>
    </row>
    <row r="24" spans="1:4" ht="19.5">
      <c r="A24" s="12" t="s">
        <v>16</v>
      </c>
      <c r="B24" s="31" t="s">
        <v>38</v>
      </c>
      <c r="C24" s="13"/>
      <c r="D24" s="14">
        <v>1262213</v>
      </c>
    </row>
    <row r="25" spans="1:4" ht="19.5">
      <c r="A25" s="12" t="s">
        <v>26</v>
      </c>
      <c r="B25" s="31" t="s">
        <v>37</v>
      </c>
      <c r="C25" s="15"/>
      <c r="D25" s="14"/>
    </row>
    <row r="26" spans="1:4" ht="19.5">
      <c r="A26" s="12" t="s">
        <v>27</v>
      </c>
      <c r="B26" s="32" t="s">
        <v>36</v>
      </c>
      <c r="C26" s="13"/>
      <c r="D26" s="17">
        <v>1758543.89</v>
      </c>
    </row>
    <row r="27" spans="1:4" ht="19.5">
      <c r="A27" s="18"/>
      <c r="B27" s="33"/>
      <c r="C27" s="19"/>
      <c r="D27" s="20"/>
    </row>
    <row r="28" spans="1:5" ht="20.25" thickBot="1">
      <c r="A28" s="21"/>
      <c r="B28" s="24"/>
      <c r="C28" s="42">
        <f>SUM(C7:C26)</f>
        <v>81716771.36</v>
      </c>
      <c r="D28" s="43">
        <f>SUM(D20:D27)</f>
        <v>81716771.36</v>
      </c>
      <c r="E28" s="1">
        <f>C28-D28</f>
        <v>0</v>
      </c>
    </row>
    <row r="29" spans="1:5" s="41" customFormat="1" ht="20.25" thickTop="1">
      <c r="A29" s="37"/>
      <c r="B29" s="38"/>
      <c r="C29" s="39"/>
      <c r="D29" s="39"/>
      <c r="E29" s="40"/>
    </row>
    <row r="30" spans="1:5" s="41" customFormat="1" ht="19.5">
      <c r="A30" s="37"/>
      <c r="B30" s="38"/>
      <c r="C30" s="39"/>
      <c r="D30" s="39"/>
      <c r="E30" s="40"/>
    </row>
    <row r="31" spans="1:4" s="28" customFormat="1" ht="19.5">
      <c r="A31" s="22"/>
      <c r="B31" s="24"/>
      <c r="C31" s="22"/>
      <c r="D31" s="23"/>
    </row>
    <row r="32" spans="1:4" s="28" customFormat="1" ht="19.5">
      <c r="A32" s="24"/>
      <c r="B32" s="24"/>
      <c r="C32" s="25"/>
      <c r="D32" s="23"/>
    </row>
    <row r="33" spans="1:4" s="28" customFormat="1" ht="19.5">
      <c r="A33" s="22"/>
      <c r="B33" s="24"/>
      <c r="C33" s="22"/>
      <c r="D33" s="23"/>
    </row>
    <row r="34" spans="1:4" s="28" customFormat="1" ht="19.5">
      <c r="A34" s="22"/>
      <c r="B34" s="24"/>
      <c r="C34" s="22"/>
      <c r="D34" s="23"/>
    </row>
    <row r="35" spans="1:4" s="28" customFormat="1" ht="19.5">
      <c r="A35" s="22"/>
      <c r="B35" s="24"/>
      <c r="C35" s="22"/>
      <c r="D35" s="23"/>
    </row>
    <row r="36" spans="1:4" s="28" customFormat="1" ht="14.25">
      <c r="A36" s="29"/>
      <c r="B36" s="34"/>
      <c r="C36" s="29"/>
      <c r="D36" s="29"/>
    </row>
    <row r="37" spans="1:4" s="28" customFormat="1" ht="14.25">
      <c r="A37" s="29"/>
      <c r="B37" s="34"/>
      <c r="C37" s="29"/>
      <c r="D37" s="29"/>
    </row>
    <row r="38" spans="1:4" s="28" customFormat="1" ht="14.25">
      <c r="A38" s="29"/>
      <c r="B38" s="34"/>
      <c r="C38" s="29"/>
      <c r="D38" s="29"/>
    </row>
    <row r="46" spans="1:4" ht="14.25">
      <c r="A46" s="23"/>
      <c r="B46" s="35"/>
      <c r="C46" s="23"/>
      <c r="D46" s="23"/>
    </row>
    <row r="47" spans="1:4" ht="14.25">
      <c r="A47" s="23"/>
      <c r="B47" s="35"/>
      <c r="C47" s="23"/>
      <c r="D47" s="23"/>
    </row>
    <row r="48" spans="1:4" ht="14.25">
      <c r="A48" s="23"/>
      <c r="B48" s="35"/>
      <c r="C48" s="23"/>
      <c r="D48" s="23"/>
    </row>
    <row r="49" spans="1:4" ht="14.25">
      <c r="A49" s="26"/>
      <c r="B49" s="35"/>
      <c r="C49" s="23"/>
      <c r="D49" s="23"/>
    </row>
  </sheetData>
  <sheetProtection/>
  <mergeCells count="3">
    <mergeCell ref="A1:D1"/>
    <mergeCell ref="A2:D2"/>
    <mergeCell ref="A3:D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7"/>
  <sheetViews>
    <sheetView zoomScalePageLayoutView="0" workbookViewId="0" topLeftCell="A55">
      <selection activeCell="A12" sqref="A12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4" width="13.421875" style="0" customWidth="1"/>
  </cols>
  <sheetData>
    <row r="1" spans="1:4" ht="21">
      <c r="A1" s="186" t="s">
        <v>140</v>
      </c>
      <c r="B1" s="186"/>
      <c r="C1" s="186"/>
      <c r="D1" s="186"/>
    </row>
    <row r="2" spans="1:4" ht="21">
      <c r="A2" s="187" t="s">
        <v>86</v>
      </c>
      <c r="B2" s="187"/>
      <c r="C2" s="187"/>
      <c r="D2" s="187"/>
    </row>
    <row r="3" spans="1:4" ht="21">
      <c r="A3" s="188" t="s">
        <v>242</v>
      </c>
      <c r="B3" s="188"/>
      <c r="C3" s="188"/>
      <c r="D3" s="188"/>
    </row>
    <row r="4" spans="1:4" ht="19.5">
      <c r="A4" s="46" t="s">
        <v>1</v>
      </c>
      <c r="B4" s="46" t="s">
        <v>87</v>
      </c>
      <c r="C4" s="46" t="s">
        <v>59</v>
      </c>
      <c r="D4" s="47" t="s">
        <v>141</v>
      </c>
    </row>
    <row r="5" spans="1:4" ht="19.5">
      <c r="A5" s="48"/>
      <c r="B5" s="49"/>
      <c r="C5" s="50" t="s">
        <v>88</v>
      </c>
      <c r="D5" s="51"/>
    </row>
    <row r="6" spans="1:4" ht="19.5">
      <c r="A6" s="52" t="s">
        <v>89</v>
      </c>
      <c r="B6" s="53"/>
      <c r="C6" s="54"/>
      <c r="D6" s="55"/>
    </row>
    <row r="7" spans="1:4" ht="19.5">
      <c r="A7" s="56" t="s">
        <v>142</v>
      </c>
      <c r="B7" s="57" t="s">
        <v>143</v>
      </c>
      <c r="C7" s="54"/>
      <c r="D7" s="55"/>
    </row>
    <row r="8" spans="1:4" ht="19.5">
      <c r="A8" s="58" t="s">
        <v>90</v>
      </c>
      <c r="B8" s="57" t="s">
        <v>144</v>
      </c>
      <c r="C8" s="59">
        <v>300000</v>
      </c>
      <c r="D8" s="55">
        <v>489650.58</v>
      </c>
    </row>
    <row r="9" spans="1:4" ht="19.5">
      <c r="A9" s="58" t="s">
        <v>91</v>
      </c>
      <c r="B9" s="57" t="s">
        <v>145</v>
      </c>
      <c r="C9" s="59">
        <v>150000</v>
      </c>
      <c r="D9" s="55">
        <v>111969.12</v>
      </c>
    </row>
    <row r="10" spans="1:4" ht="19.5">
      <c r="A10" s="58" t="s">
        <v>92</v>
      </c>
      <c r="B10" s="57" t="s">
        <v>146</v>
      </c>
      <c r="C10" s="59">
        <v>140000</v>
      </c>
      <c r="D10" s="55">
        <v>141698</v>
      </c>
    </row>
    <row r="11" spans="1:4" ht="19.5">
      <c r="A11" s="60" t="s">
        <v>93</v>
      </c>
      <c r="B11" s="49"/>
      <c r="C11" s="61">
        <f>SUM(C8:C10)</f>
        <v>590000</v>
      </c>
      <c r="D11" s="62">
        <f>SUM(D8:D10)</f>
        <v>743317.7</v>
      </c>
    </row>
    <row r="12" spans="1:4" ht="19.5">
      <c r="A12" s="52" t="s">
        <v>94</v>
      </c>
      <c r="B12" s="57" t="s">
        <v>147</v>
      </c>
      <c r="C12" s="63"/>
      <c r="D12" s="55"/>
    </row>
    <row r="13" spans="1:4" ht="19.5">
      <c r="A13" s="58" t="s">
        <v>95</v>
      </c>
      <c r="B13" s="57" t="s">
        <v>148</v>
      </c>
      <c r="C13" s="64">
        <v>450000</v>
      </c>
      <c r="D13" s="55">
        <v>283800</v>
      </c>
    </row>
    <row r="14" spans="1:4" ht="19.5">
      <c r="A14" s="58" t="s">
        <v>96</v>
      </c>
      <c r="B14" s="57" t="s">
        <v>149</v>
      </c>
      <c r="C14" s="64">
        <v>4000</v>
      </c>
      <c r="D14" s="55">
        <v>4000</v>
      </c>
    </row>
    <row r="15" spans="1:4" ht="19.5">
      <c r="A15" s="58" t="s">
        <v>97</v>
      </c>
      <c r="B15" s="57" t="s">
        <v>150</v>
      </c>
      <c r="C15" s="64">
        <v>100000</v>
      </c>
      <c r="D15" s="55">
        <v>1300</v>
      </c>
    </row>
    <row r="16" spans="1:4" ht="19.5">
      <c r="A16" s="58" t="s">
        <v>98</v>
      </c>
      <c r="B16" s="57" t="s">
        <v>151</v>
      </c>
      <c r="C16" s="64">
        <v>40000</v>
      </c>
      <c r="D16" s="55">
        <v>54150</v>
      </c>
    </row>
    <row r="17" spans="1:4" ht="19.5">
      <c r="A17" s="58" t="s">
        <v>99</v>
      </c>
      <c r="B17" s="57" t="s">
        <v>152</v>
      </c>
      <c r="C17" s="64">
        <v>2000</v>
      </c>
      <c r="D17" s="55">
        <v>910</v>
      </c>
    </row>
    <row r="18" spans="1:4" ht="19.5">
      <c r="A18" s="58" t="s">
        <v>100</v>
      </c>
      <c r="B18" s="57" t="s">
        <v>153</v>
      </c>
      <c r="C18" s="64">
        <v>5000</v>
      </c>
      <c r="D18" s="55">
        <v>3160</v>
      </c>
    </row>
    <row r="19" spans="1:4" ht="19.5">
      <c r="A19" s="60" t="s">
        <v>93</v>
      </c>
      <c r="B19" s="49"/>
      <c r="C19" s="61">
        <f>SUM(C13:C18)</f>
        <v>601000</v>
      </c>
      <c r="D19" s="62">
        <f>SUM(D13:D18)</f>
        <v>347320</v>
      </c>
    </row>
    <row r="20" spans="1:4" ht="19.5">
      <c r="A20" s="52" t="s">
        <v>154</v>
      </c>
      <c r="B20" s="57" t="s">
        <v>155</v>
      </c>
      <c r="C20" s="54"/>
      <c r="D20" s="55"/>
    </row>
    <row r="21" spans="1:4" ht="19.5">
      <c r="A21" s="58" t="s">
        <v>101</v>
      </c>
      <c r="B21" s="57" t="s">
        <v>156</v>
      </c>
      <c r="C21" s="64">
        <v>140000</v>
      </c>
      <c r="D21" s="55">
        <v>225000</v>
      </c>
    </row>
    <row r="22" spans="1:4" ht="19.5">
      <c r="A22" s="58" t="s">
        <v>102</v>
      </c>
      <c r="B22" s="57" t="s">
        <v>157</v>
      </c>
      <c r="C22" s="64">
        <v>250000</v>
      </c>
      <c r="D22" s="55">
        <v>180997.33</v>
      </c>
    </row>
    <row r="23" spans="1:4" ht="19.5">
      <c r="A23" s="58" t="s">
        <v>103</v>
      </c>
      <c r="B23" s="57" t="s">
        <v>158</v>
      </c>
      <c r="C23" s="65">
        <v>3000</v>
      </c>
      <c r="D23" s="55"/>
    </row>
    <row r="24" spans="1:4" ht="19.5">
      <c r="A24" s="60" t="s">
        <v>93</v>
      </c>
      <c r="B24" s="49"/>
      <c r="C24" s="66">
        <f>SUM(C21:C23)</f>
        <v>393000</v>
      </c>
      <c r="D24" s="67">
        <f>SUM(D21:D23)</f>
        <v>405997.32999999996</v>
      </c>
    </row>
    <row r="25" spans="1:4" ht="19.5">
      <c r="A25" s="68" t="s">
        <v>104</v>
      </c>
      <c r="B25" s="57" t="s">
        <v>159</v>
      </c>
      <c r="C25" s="54"/>
      <c r="D25" s="55"/>
    </row>
    <row r="26" spans="1:4" ht="19.5">
      <c r="A26" s="58" t="s">
        <v>105</v>
      </c>
      <c r="B26" s="57" t="s">
        <v>160</v>
      </c>
      <c r="C26" s="64">
        <v>10000</v>
      </c>
      <c r="D26" s="55">
        <v>2730</v>
      </c>
    </row>
    <row r="27" spans="1:4" ht="19.5">
      <c r="A27" s="58" t="s">
        <v>106</v>
      </c>
      <c r="B27" s="57" t="s">
        <v>161</v>
      </c>
      <c r="C27" s="64">
        <v>50000</v>
      </c>
      <c r="D27" s="55">
        <v>190500</v>
      </c>
    </row>
    <row r="28" spans="1:4" ht="19.5">
      <c r="A28" s="58" t="s">
        <v>107</v>
      </c>
      <c r="B28" s="57" t="s">
        <v>162</v>
      </c>
      <c r="C28" s="64">
        <v>20000</v>
      </c>
      <c r="D28" s="55">
        <v>10150.66</v>
      </c>
    </row>
    <row r="29" spans="1:4" ht="19.5">
      <c r="A29" s="60" t="s">
        <v>93</v>
      </c>
      <c r="B29" s="49"/>
      <c r="C29" s="61">
        <f>SUM(C26:C28)</f>
        <v>80000</v>
      </c>
      <c r="D29" s="62">
        <f>SUM(D26:D28)</f>
        <v>203380.66</v>
      </c>
    </row>
    <row r="30" spans="1:4" ht="19.5">
      <c r="A30" s="68" t="s">
        <v>108</v>
      </c>
      <c r="B30" s="49"/>
      <c r="C30" s="69"/>
      <c r="D30" s="70"/>
    </row>
    <row r="31" spans="1:4" ht="19.5">
      <c r="A31" s="68" t="s">
        <v>163</v>
      </c>
      <c r="B31" s="57" t="s">
        <v>164</v>
      </c>
      <c r="C31" s="69"/>
      <c r="D31" s="70"/>
    </row>
    <row r="32" spans="1:4" ht="19.5">
      <c r="A32" s="58" t="s">
        <v>109</v>
      </c>
      <c r="B32" s="71">
        <v>1001</v>
      </c>
      <c r="C32" s="64">
        <v>10000000</v>
      </c>
      <c r="D32" s="55">
        <v>3071904.77</v>
      </c>
    </row>
    <row r="33" spans="1:4" ht="19.5">
      <c r="A33" s="58" t="s">
        <v>110</v>
      </c>
      <c r="B33" s="71">
        <v>1001</v>
      </c>
      <c r="C33" s="64">
        <v>4500000</v>
      </c>
      <c r="D33" s="55">
        <v>2875454.69</v>
      </c>
    </row>
    <row r="34" spans="1:4" ht="19.5">
      <c r="A34" s="58" t="s">
        <v>111</v>
      </c>
      <c r="B34" s="71">
        <v>1005</v>
      </c>
      <c r="C34" s="64">
        <v>2000000</v>
      </c>
      <c r="D34" s="55">
        <v>1751274.78</v>
      </c>
    </row>
    <row r="35" spans="1:4" ht="19.5">
      <c r="A35" s="58" t="s">
        <v>112</v>
      </c>
      <c r="B35" s="71">
        <v>1006</v>
      </c>
      <c r="C35" s="64">
        <v>4500000</v>
      </c>
      <c r="D35" s="55">
        <v>2579345.62</v>
      </c>
    </row>
    <row r="36" spans="1:4" ht="19.5">
      <c r="A36" s="58" t="s">
        <v>113</v>
      </c>
      <c r="B36" s="71">
        <v>1010</v>
      </c>
      <c r="C36" s="64">
        <v>50000</v>
      </c>
      <c r="D36" s="55">
        <v>20500.88</v>
      </c>
    </row>
    <row r="37" spans="1:4" ht="19.5">
      <c r="A37" s="58" t="s">
        <v>114</v>
      </c>
      <c r="B37" s="71">
        <v>1011</v>
      </c>
      <c r="C37" s="64">
        <v>190000</v>
      </c>
      <c r="D37" s="55">
        <v>110687.08</v>
      </c>
    </row>
    <row r="38" spans="1:4" ht="19.5">
      <c r="A38" s="58" t="s">
        <v>115</v>
      </c>
      <c r="B38" s="71">
        <v>1013</v>
      </c>
      <c r="C38" s="64">
        <v>1700000</v>
      </c>
      <c r="D38" s="55">
        <v>464420</v>
      </c>
    </row>
    <row r="39" spans="1:4" ht="19.5">
      <c r="A39" s="58" t="s">
        <v>116</v>
      </c>
      <c r="B39" s="71">
        <v>1004</v>
      </c>
      <c r="C39" s="64">
        <v>50000</v>
      </c>
      <c r="D39" s="55">
        <v>58072.03</v>
      </c>
    </row>
    <row r="40" spans="1:4" ht="19.5">
      <c r="A40" s="60"/>
      <c r="B40" s="49"/>
      <c r="C40" s="61">
        <f>SUM(C32:C39)</f>
        <v>22990000</v>
      </c>
      <c r="D40" s="62">
        <f>SUM(D32:D39)</f>
        <v>10931659.85</v>
      </c>
    </row>
    <row r="41" spans="1:4" ht="19.5">
      <c r="A41" s="52" t="s">
        <v>117</v>
      </c>
      <c r="B41" s="53"/>
      <c r="C41" s="54"/>
      <c r="D41" s="55"/>
    </row>
    <row r="42" spans="1:4" ht="19.5">
      <c r="A42" s="72" t="s">
        <v>165</v>
      </c>
      <c r="B42" s="71">
        <v>2000</v>
      </c>
      <c r="C42" s="54"/>
      <c r="D42" s="55"/>
    </row>
    <row r="43" spans="1:4" ht="19.5">
      <c r="A43" s="58" t="s">
        <v>118</v>
      </c>
      <c r="B43" s="71">
        <v>2001</v>
      </c>
      <c r="C43" s="64"/>
      <c r="D43" s="55">
        <v>1139539</v>
      </c>
    </row>
    <row r="44" spans="1:4" ht="19.5">
      <c r="A44" s="58" t="s">
        <v>119</v>
      </c>
      <c r="B44" s="71">
        <v>2002</v>
      </c>
      <c r="C44" s="64">
        <v>19000000</v>
      </c>
      <c r="D44" s="55"/>
    </row>
    <row r="45" spans="1:4" ht="19.5">
      <c r="A45" s="58" t="s">
        <v>166</v>
      </c>
      <c r="B45" s="71"/>
      <c r="C45" s="64"/>
      <c r="D45" s="73">
        <v>1427370</v>
      </c>
    </row>
    <row r="46" spans="1:4" ht="19.5">
      <c r="A46" s="74" t="s">
        <v>167</v>
      </c>
      <c r="B46" s="75"/>
      <c r="C46" s="76"/>
      <c r="D46" s="77">
        <v>3322200</v>
      </c>
    </row>
    <row r="47" spans="1:4" ht="19.5">
      <c r="A47" s="78"/>
      <c r="B47" s="78" t="s">
        <v>75</v>
      </c>
      <c r="C47" s="79"/>
      <c r="D47" s="80"/>
    </row>
    <row r="48" spans="1:4" ht="19.5">
      <c r="A48" s="46" t="s">
        <v>1</v>
      </c>
      <c r="B48" s="46" t="s">
        <v>87</v>
      </c>
      <c r="C48" s="46" t="s">
        <v>59</v>
      </c>
      <c r="D48" s="47" t="s">
        <v>141</v>
      </c>
    </row>
    <row r="49" spans="1:4" ht="19.5">
      <c r="A49" s="81"/>
      <c r="B49" s="50"/>
      <c r="C49" s="50" t="s">
        <v>88</v>
      </c>
      <c r="D49" s="51"/>
    </row>
    <row r="50" spans="1:4" ht="19.5">
      <c r="A50" s="58" t="s">
        <v>168</v>
      </c>
      <c r="B50" s="71"/>
      <c r="C50" s="64"/>
      <c r="D50" s="73">
        <v>63000</v>
      </c>
    </row>
    <row r="51" spans="1:4" ht="19.5">
      <c r="A51" s="58" t="s">
        <v>169</v>
      </c>
      <c r="B51" s="71"/>
      <c r="C51" s="64"/>
      <c r="D51" s="73">
        <v>20000</v>
      </c>
    </row>
    <row r="52" spans="1:4" ht="19.5">
      <c r="A52" s="58" t="s">
        <v>170</v>
      </c>
      <c r="B52" s="71"/>
      <c r="C52" s="64"/>
      <c r="D52" s="73">
        <v>12476963</v>
      </c>
    </row>
    <row r="53" spans="1:4" ht="19.5">
      <c r="A53" s="58" t="s">
        <v>171</v>
      </c>
      <c r="B53" s="71"/>
      <c r="C53" s="64"/>
      <c r="D53" s="73"/>
    </row>
    <row r="54" spans="1:4" ht="19.5">
      <c r="A54" s="58" t="s">
        <v>172</v>
      </c>
      <c r="B54" s="71"/>
      <c r="C54" s="64"/>
      <c r="D54" s="73">
        <v>135000</v>
      </c>
    </row>
    <row r="55" spans="1:4" ht="20.25" thickBot="1">
      <c r="A55" s="82" t="s">
        <v>93</v>
      </c>
      <c r="B55" s="50"/>
      <c r="C55" s="83">
        <f>SUM(C43:C44)</f>
        <v>19000000</v>
      </c>
      <c r="D55" s="84">
        <f>SUM(D41:D54)</f>
        <v>18584072</v>
      </c>
    </row>
    <row r="56" spans="1:4" ht="21" thickBot="1">
      <c r="A56" s="85" t="s">
        <v>120</v>
      </c>
      <c r="B56" s="86"/>
      <c r="C56" s="87">
        <f>C11+C19+C24+C29+C40+C55</f>
        <v>43654000</v>
      </c>
      <c r="D56" s="88">
        <f>D11+D19+D24+D29+D40+D55</f>
        <v>31215747.54</v>
      </c>
    </row>
    <row r="57" spans="1:4" ht="19.5">
      <c r="A57" s="89" t="s">
        <v>121</v>
      </c>
      <c r="B57" s="90"/>
      <c r="C57" s="69"/>
      <c r="D57" s="91"/>
    </row>
    <row r="58" spans="1:4" ht="19.5">
      <c r="A58" s="92" t="s">
        <v>173</v>
      </c>
      <c r="B58" s="63">
        <v>3000</v>
      </c>
      <c r="C58" s="69"/>
      <c r="D58" s="93"/>
    </row>
    <row r="59" spans="1:4" ht="19.5">
      <c r="A59" s="94" t="s">
        <v>122</v>
      </c>
      <c r="B59" s="63">
        <v>3001</v>
      </c>
      <c r="C59" s="69"/>
      <c r="D59" s="93"/>
    </row>
    <row r="60" spans="1:4" ht="19.5">
      <c r="A60" s="95" t="s">
        <v>123</v>
      </c>
      <c r="B60" s="71">
        <v>3002</v>
      </c>
      <c r="C60" s="69"/>
      <c r="D60" s="93"/>
    </row>
    <row r="61" spans="1:4" ht="19.5">
      <c r="A61" s="95" t="s">
        <v>174</v>
      </c>
      <c r="B61" s="71">
        <v>3003</v>
      </c>
      <c r="C61" s="69"/>
      <c r="D61" s="93">
        <v>2828000</v>
      </c>
    </row>
    <row r="62" spans="1:4" ht="19.5">
      <c r="A62" s="95" t="s">
        <v>175</v>
      </c>
      <c r="B62" s="71"/>
      <c r="C62" s="69"/>
      <c r="D62" s="93"/>
    </row>
    <row r="63" spans="1:4" ht="19.5">
      <c r="A63" s="95" t="s">
        <v>176</v>
      </c>
      <c r="B63" s="71">
        <v>3004</v>
      </c>
      <c r="C63" s="69"/>
      <c r="D63" s="93">
        <v>9157400</v>
      </c>
    </row>
    <row r="64" spans="1:4" ht="19.5">
      <c r="A64" s="95" t="s">
        <v>177</v>
      </c>
      <c r="B64" s="71"/>
      <c r="C64" s="69"/>
      <c r="D64" s="93"/>
    </row>
    <row r="65" spans="1:4" ht="19.5">
      <c r="A65" s="95" t="s">
        <v>178</v>
      </c>
      <c r="B65" s="71">
        <v>3005</v>
      </c>
      <c r="C65" s="69"/>
      <c r="D65" s="93">
        <v>2451196.76</v>
      </c>
    </row>
    <row r="66" spans="1:4" ht="19.5">
      <c r="A66" s="95" t="s">
        <v>179</v>
      </c>
      <c r="B66" s="71"/>
      <c r="C66" s="69"/>
      <c r="D66" s="93"/>
    </row>
    <row r="67" spans="1:4" ht="19.5">
      <c r="A67" s="95" t="s">
        <v>243</v>
      </c>
      <c r="B67" s="71"/>
      <c r="C67" s="69"/>
      <c r="D67" s="93">
        <v>9995</v>
      </c>
    </row>
    <row r="68" spans="1:4" ht="19.5">
      <c r="A68" s="95" t="s">
        <v>244</v>
      </c>
      <c r="B68" s="71"/>
      <c r="C68" s="69"/>
      <c r="D68" s="93"/>
    </row>
    <row r="69" spans="1:4" ht="19.5">
      <c r="A69" s="95" t="s">
        <v>180</v>
      </c>
      <c r="B69" s="71">
        <v>3006</v>
      </c>
      <c r="C69" s="69"/>
      <c r="D69" s="93">
        <v>125010</v>
      </c>
    </row>
    <row r="70" spans="1:4" ht="19.5">
      <c r="A70" s="95" t="s">
        <v>245</v>
      </c>
      <c r="B70" s="71"/>
      <c r="C70" s="69"/>
      <c r="D70" s="93"/>
    </row>
    <row r="71" spans="1:4" ht="19.5">
      <c r="A71" s="95" t="s">
        <v>181</v>
      </c>
      <c r="B71" s="71">
        <v>3007</v>
      </c>
      <c r="C71" s="69"/>
      <c r="D71" s="93">
        <v>990274</v>
      </c>
    </row>
    <row r="72" spans="1:4" ht="19.5">
      <c r="A72" s="95" t="s">
        <v>182</v>
      </c>
      <c r="B72" s="71"/>
      <c r="C72" s="69"/>
      <c r="D72" s="93"/>
    </row>
    <row r="73" spans="1:4" ht="19.5">
      <c r="A73" s="95" t="s">
        <v>183</v>
      </c>
      <c r="B73" s="71">
        <v>3008</v>
      </c>
      <c r="C73" s="69"/>
      <c r="D73" s="93">
        <v>380639</v>
      </c>
    </row>
    <row r="74" spans="1:4" ht="19.5">
      <c r="A74" s="95" t="s">
        <v>184</v>
      </c>
      <c r="B74" s="71"/>
      <c r="C74" s="69"/>
      <c r="D74" s="93"/>
    </row>
    <row r="75" spans="1:4" ht="19.5">
      <c r="A75" s="95" t="s">
        <v>185</v>
      </c>
      <c r="B75" s="71">
        <v>3009</v>
      </c>
      <c r="C75" s="69"/>
      <c r="D75" s="93">
        <v>324700</v>
      </c>
    </row>
    <row r="76" spans="1:4" ht="19.5">
      <c r="A76" s="95" t="s">
        <v>186</v>
      </c>
      <c r="B76" s="71">
        <v>3010</v>
      </c>
      <c r="C76" s="69"/>
      <c r="D76" s="93"/>
    </row>
    <row r="77" spans="1:4" ht="19.5">
      <c r="A77" s="95" t="s">
        <v>124</v>
      </c>
      <c r="B77" s="71"/>
      <c r="C77" s="69"/>
      <c r="D77" s="93"/>
    </row>
    <row r="78" spans="1:4" ht="19.5">
      <c r="A78" s="95" t="s">
        <v>187</v>
      </c>
      <c r="B78" s="71">
        <v>3011</v>
      </c>
      <c r="C78" s="69"/>
      <c r="D78" s="93">
        <v>8000</v>
      </c>
    </row>
    <row r="79" spans="1:4" ht="19.5">
      <c r="A79" s="95" t="s">
        <v>188</v>
      </c>
      <c r="B79" s="71">
        <v>3012</v>
      </c>
      <c r="C79" s="69"/>
      <c r="D79" s="93"/>
    </row>
    <row r="80" spans="1:4" ht="19.5">
      <c r="A80" s="95" t="s">
        <v>189</v>
      </c>
      <c r="B80" s="49"/>
      <c r="C80" s="69"/>
      <c r="D80" s="93"/>
    </row>
    <row r="81" spans="1:4" ht="19.5">
      <c r="A81" s="95" t="s">
        <v>190</v>
      </c>
      <c r="B81" s="49">
        <v>3013</v>
      </c>
      <c r="C81" s="69"/>
      <c r="D81" s="93"/>
    </row>
    <row r="82" spans="1:4" ht="19.5">
      <c r="A82" s="95" t="s">
        <v>191</v>
      </c>
      <c r="B82" s="49"/>
      <c r="C82" s="69"/>
      <c r="D82" s="93">
        <v>52500</v>
      </c>
    </row>
    <row r="83" spans="1:4" ht="19.5">
      <c r="A83" s="95" t="s">
        <v>192</v>
      </c>
      <c r="B83" s="49">
        <v>3014</v>
      </c>
      <c r="C83" s="69"/>
      <c r="D83" s="93"/>
    </row>
    <row r="84" spans="1:4" ht="19.5">
      <c r="A84" s="95" t="s">
        <v>193</v>
      </c>
      <c r="B84" s="49"/>
      <c r="C84" s="69"/>
      <c r="D84" s="93">
        <v>12500</v>
      </c>
    </row>
    <row r="85" spans="1:4" ht="19.5">
      <c r="A85" s="95" t="s">
        <v>246</v>
      </c>
      <c r="B85" s="49"/>
      <c r="C85" s="69"/>
      <c r="D85" s="93"/>
    </row>
    <row r="86" spans="1:4" ht="19.5">
      <c r="A86" s="95" t="s">
        <v>247</v>
      </c>
      <c r="B86" s="49"/>
      <c r="C86" s="69"/>
      <c r="D86" s="93">
        <v>1163000</v>
      </c>
    </row>
    <row r="87" spans="1:4" ht="19.5">
      <c r="A87" s="96" t="s">
        <v>93</v>
      </c>
      <c r="B87" s="50"/>
      <c r="C87" s="97" t="s">
        <v>125</v>
      </c>
      <c r="D87" s="98">
        <f>SUM(D57:D86)</f>
        <v>17503214.759999998</v>
      </c>
    </row>
  </sheetData>
  <sheetProtection/>
  <mergeCells count="3">
    <mergeCell ref="A1:D1"/>
    <mergeCell ref="A2:D2"/>
    <mergeCell ref="A3:D3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00390625" style="44" customWidth="1"/>
    <col min="2" max="2" width="49.8515625" style="44" customWidth="1"/>
    <col min="3" max="6" width="15.00390625" style="44" customWidth="1"/>
    <col min="7" max="16384" width="9.00390625" style="44" customWidth="1"/>
  </cols>
  <sheetData>
    <row r="1" spans="1:6" ht="25.5">
      <c r="A1" s="99"/>
      <c r="B1" s="100"/>
      <c r="C1" s="100"/>
      <c r="D1" s="101"/>
      <c r="E1" s="101"/>
      <c r="F1" s="100"/>
    </row>
    <row r="2" spans="1:6" ht="25.5">
      <c r="A2" s="99"/>
      <c r="B2" s="100"/>
      <c r="C2" s="100"/>
      <c r="D2" s="101"/>
      <c r="E2" s="101"/>
      <c r="F2" s="99" t="s">
        <v>39</v>
      </c>
    </row>
    <row r="3" spans="1:6" ht="27.75">
      <c r="A3" s="190" t="s">
        <v>40</v>
      </c>
      <c r="B3" s="190"/>
      <c r="C3" s="190"/>
      <c r="D3" s="190"/>
      <c r="E3" s="190"/>
      <c r="F3" s="190"/>
    </row>
    <row r="4" spans="1:6" ht="27.75">
      <c r="A4" s="190" t="s">
        <v>41</v>
      </c>
      <c r="B4" s="190"/>
      <c r="C4" s="190"/>
      <c r="D4" s="190"/>
      <c r="E4" s="190"/>
      <c r="F4" s="190"/>
    </row>
    <row r="5" spans="1:6" ht="27.75">
      <c r="A5" s="190" t="s">
        <v>238</v>
      </c>
      <c r="B5" s="190"/>
      <c r="C5" s="190"/>
      <c r="D5" s="190"/>
      <c r="E5" s="190"/>
      <c r="F5" s="190"/>
    </row>
    <row r="6" spans="1:6" ht="25.5">
      <c r="A6" s="102" t="s">
        <v>42</v>
      </c>
      <c r="B6" s="102" t="s">
        <v>1</v>
      </c>
      <c r="C6" s="102" t="s">
        <v>43</v>
      </c>
      <c r="D6" s="103" t="s">
        <v>194</v>
      </c>
      <c r="E6" s="103" t="s">
        <v>195</v>
      </c>
      <c r="F6" s="102" t="s">
        <v>44</v>
      </c>
    </row>
    <row r="7" spans="1:6" ht="25.5">
      <c r="A7" s="104">
        <v>1</v>
      </c>
      <c r="B7" s="105" t="s">
        <v>45</v>
      </c>
      <c r="C7" s="201">
        <f>SUM('[1]มี.ค.'!F7)</f>
        <v>12540.45</v>
      </c>
      <c r="D7" s="106">
        <v>1042.65</v>
      </c>
      <c r="E7" s="202"/>
      <c r="F7" s="107">
        <f>C7+D7-E7</f>
        <v>13583.1</v>
      </c>
    </row>
    <row r="8" spans="1:6" ht="25.5">
      <c r="A8" s="108">
        <v>2</v>
      </c>
      <c r="B8" s="109" t="s">
        <v>46</v>
      </c>
      <c r="C8" s="203">
        <f>SUM('[1]มี.ค.'!F8)</f>
        <v>15048.539999999999</v>
      </c>
      <c r="D8" s="110">
        <v>1251.18</v>
      </c>
      <c r="E8" s="204"/>
      <c r="F8" s="111">
        <f>C8+D8-E8</f>
        <v>16299.72</v>
      </c>
    </row>
    <row r="9" spans="1:6" ht="25.5">
      <c r="A9" s="108">
        <v>3</v>
      </c>
      <c r="B9" s="109" t="s">
        <v>47</v>
      </c>
      <c r="C9" s="203">
        <f>SUM('[1]มี.ค.'!F9)</f>
        <v>822380</v>
      </c>
      <c r="D9" s="110">
        <v>8225</v>
      </c>
      <c r="E9" s="204">
        <v>14050</v>
      </c>
      <c r="F9" s="111">
        <f aca="true" t="shared" si="0" ref="F9:F15">C9+D9-E9</f>
        <v>816555</v>
      </c>
    </row>
    <row r="10" spans="1:6" ht="25.5">
      <c r="A10" s="108">
        <v>4</v>
      </c>
      <c r="B10" s="109" t="s">
        <v>48</v>
      </c>
      <c r="C10" s="203">
        <f>SUM('[1]มี.ค.'!F10)</f>
        <v>13797</v>
      </c>
      <c r="D10" s="110">
        <v>11995.6</v>
      </c>
      <c r="E10" s="204">
        <v>13797</v>
      </c>
      <c r="F10" s="111">
        <f t="shared" si="0"/>
        <v>11995.599999999999</v>
      </c>
    </row>
    <row r="11" spans="1:6" ht="25.5">
      <c r="A11" s="108">
        <v>5</v>
      </c>
      <c r="B11" s="109" t="s">
        <v>49</v>
      </c>
      <c r="C11" s="203">
        <f>SUM('[1]มี.ค.'!F11)</f>
        <v>13368.849999999986</v>
      </c>
      <c r="D11" s="110">
        <v>4319.39</v>
      </c>
      <c r="E11" s="204"/>
      <c r="F11" s="111">
        <f t="shared" si="0"/>
        <v>17688.239999999987</v>
      </c>
    </row>
    <row r="12" spans="1:6" ht="25.5">
      <c r="A12" s="108">
        <v>6</v>
      </c>
      <c r="B12" s="109" t="s">
        <v>50</v>
      </c>
      <c r="C12" s="203">
        <f>SUM('[1]มี.ค.'!F12)</f>
        <v>0</v>
      </c>
      <c r="D12" s="110"/>
      <c r="E12" s="204"/>
      <c r="F12" s="111">
        <f t="shared" si="0"/>
        <v>0</v>
      </c>
    </row>
    <row r="13" spans="1:6" ht="25.5">
      <c r="A13" s="108">
        <v>7</v>
      </c>
      <c r="B13" s="109" t="s">
        <v>196</v>
      </c>
      <c r="C13" s="203">
        <f>SUM('[1]มี.ค.'!F13)</f>
        <v>0</v>
      </c>
      <c r="D13" s="110"/>
      <c r="E13" s="204"/>
      <c r="F13" s="111">
        <f t="shared" si="0"/>
        <v>0</v>
      </c>
    </row>
    <row r="14" spans="1:6" ht="25.5">
      <c r="A14" s="108">
        <v>8</v>
      </c>
      <c r="B14" s="109" t="s">
        <v>51</v>
      </c>
      <c r="C14" s="203">
        <f>SUM('[1]มี.ค.'!F14)</f>
        <v>0</v>
      </c>
      <c r="D14" s="110">
        <v>12045</v>
      </c>
      <c r="E14" s="204">
        <v>12045</v>
      </c>
      <c r="F14" s="111">
        <f t="shared" si="0"/>
        <v>0</v>
      </c>
    </row>
    <row r="15" spans="1:6" ht="25.5">
      <c r="A15" s="108">
        <v>9</v>
      </c>
      <c r="B15" s="109" t="s">
        <v>239</v>
      </c>
      <c r="C15" s="203">
        <f>SUM('[1]มี.ค.'!F15)</f>
        <v>3.18</v>
      </c>
      <c r="D15" s="112"/>
      <c r="E15" s="204"/>
      <c r="F15" s="111">
        <f t="shared" si="0"/>
        <v>3.18</v>
      </c>
    </row>
    <row r="16" spans="1:6" ht="26.25" thickBot="1">
      <c r="A16" s="189" t="s">
        <v>52</v>
      </c>
      <c r="B16" s="189"/>
      <c r="C16" s="113">
        <f>SUM(C7:C15)</f>
        <v>877138.02</v>
      </c>
      <c r="D16" s="113">
        <f>SUM(D7:D15)</f>
        <v>38878.82</v>
      </c>
      <c r="E16" s="113">
        <f>SUM(E7:E15)</f>
        <v>39892</v>
      </c>
      <c r="F16" s="113">
        <f>SUM(F7:F15)</f>
        <v>876124.84</v>
      </c>
    </row>
    <row r="17" spans="1:6" ht="26.25" thickTop="1">
      <c r="A17" s="99"/>
      <c r="B17" s="100"/>
      <c r="C17" s="100"/>
      <c r="D17" s="101"/>
      <c r="E17" s="101"/>
      <c r="F17" s="100"/>
    </row>
  </sheetData>
  <sheetProtection/>
  <mergeCells count="4">
    <mergeCell ref="A3:F3"/>
    <mergeCell ref="A4:F4"/>
    <mergeCell ref="A5:F5"/>
    <mergeCell ref="A16:B16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9.140625" style="45" bestFit="1" customWidth="1"/>
    <col min="2" max="2" width="51.57421875" style="0" customWidth="1"/>
    <col min="3" max="3" width="12.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21">
      <c r="A1" s="114"/>
      <c r="B1" s="114"/>
      <c r="C1" s="114"/>
      <c r="D1" s="114"/>
      <c r="E1" s="114"/>
      <c r="F1" s="115" t="s">
        <v>126</v>
      </c>
      <c r="G1" s="114"/>
    </row>
    <row r="2" spans="1:7" ht="26.25">
      <c r="A2" s="191" t="s">
        <v>127</v>
      </c>
      <c r="B2" s="191"/>
      <c r="C2" s="191"/>
      <c r="D2" s="191"/>
      <c r="E2" s="191"/>
      <c r="F2" s="191"/>
      <c r="G2" s="114"/>
    </row>
    <row r="3" spans="1:7" ht="21">
      <c r="A3" s="192" t="s">
        <v>128</v>
      </c>
      <c r="B3" s="192"/>
      <c r="C3" s="192"/>
      <c r="D3" s="192"/>
      <c r="E3" s="192"/>
      <c r="F3" s="192"/>
      <c r="G3" s="114"/>
    </row>
    <row r="4" spans="1:7" ht="21">
      <c r="A4" s="193" t="s">
        <v>240</v>
      </c>
      <c r="B4" s="193"/>
      <c r="C4" s="193"/>
      <c r="D4" s="193"/>
      <c r="E4" s="193"/>
      <c r="F4" s="193"/>
      <c r="G4" s="114"/>
    </row>
    <row r="5" spans="1:7" ht="21">
      <c r="A5" s="116" t="s">
        <v>42</v>
      </c>
      <c r="B5" s="116" t="s">
        <v>1</v>
      </c>
      <c r="C5" s="117" t="s">
        <v>197</v>
      </c>
      <c r="D5" s="116" t="s">
        <v>88</v>
      </c>
      <c r="E5" s="116" t="s">
        <v>129</v>
      </c>
      <c r="F5" s="116" t="s">
        <v>130</v>
      </c>
      <c r="G5" s="118" t="s">
        <v>131</v>
      </c>
    </row>
    <row r="6" spans="1:7" ht="21">
      <c r="A6" s="119"/>
      <c r="B6" s="120"/>
      <c r="C6" s="121"/>
      <c r="D6" s="122"/>
      <c r="E6" s="123"/>
      <c r="F6" s="124"/>
      <c r="G6" s="125"/>
    </row>
    <row r="7" spans="1:7" ht="21">
      <c r="A7" s="126">
        <v>1</v>
      </c>
      <c r="B7" s="127" t="s">
        <v>132</v>
      </c>
      <c r="C7" s="128">
        <f>SUM('[2]ธ.ค.'!F7)</f>
        <v>0</v>
      </c>
      <c r="D7" s="129"/>
      <c r="E7" s="130"/>
      <c r="F7" s="131">
        <f>C7+D7-E7</f>
        <v>0</v>
      </c>
      <c r="G7" s="132"/>
    </row>
    <row r="8" spans="1:7" ht="21">
      <c r="A8" s="126">
        <v>2</v>
      </c>
      <c r="B8" s="127" t="s">
        <v>133</v>
      </c>
      <c r="C8" s="128">
        <f>SUM('[2]มี.ค.'!F8)</f>
        <v>21095</v>
      </c>
      <c r="D8" s="129">
        <v>39930</v>
      </c>
      <c r="E8" s="130"/>
      <c r="F8" s="131">
        <f>C8+D8-E8</f>
        <v>61025</v>
      </c>
      <c r="G8" s="132"/>
    </row>
    <row r="9" spans="1:7" ht="21">
      <c r="A9" s="126">
        <v>3</v>
      </c>
      <c r="B9" s="127" t="s">
        <v>134</v>
      </c>
      <c r="C9" s="128">
        <f>SUM('[2]มี.ค.'!F9)</f>
        <v>1570500</v>
      </c>
      <c r="D9" s="129">
        <v>5500</v>
      </c>
      <c r="E9" s="130">
        <v>1251900</v>
      </c>
      <c r="F9" s="131">
        <f aca="true" t="shared" si="0" ref="F9:F18">C9+D9-E9</f>
        <v>324100</v>
      </c>
      <c r="G9" s="133"/>
    </row>
    <row r="10" spans="1:7" ht="21">
      <c r="A10" s="126">
        <v>4</v>
      </c>
      <c r="B10" s="127" t="s">
        <v>135</v>
      </c>
      <c r="C10" s="128">
        <f>SUM('[2]มี.ค.'!F10)</f>
        <v>471200</v>
      </c>
      <c r="D10" s="129"/>
      <c r="E10" s="130">
        <v>388000</v>
      </c>
      <c r="F10" s="131">
        <f t="shared" si="0"/>
        <v>83200</v>
      </c>
      <c r="G10" s="134" t="s">
        <v>198</v>
      </c>
    </row>
    <row r="11" spans="1:7" ht="21">
      <c r="A11" s="126">
        <v>5</v>
      </c>
      <c r="B11" s="127" t="s">
        <v>136</v>
      </c>
      <c r="C11" s="128">
        <f>SUM('[2]มี.ค.'!F11)</f>
        <v>144375</v>
      </c>
      <c r="D11" s="129">
        <v>496863</v>
      </c>
      <c r="E11" s="130">
        <v>74700</v>
      </c>
      <c r="F11" s="131">
        <f t="shared" si="0"/>
        <v>566538</v>
      </c>
      <c r="G11" s="132"/>
    </row>
    <row r="12" spans="1:7" ht="21">
      <c r="A12" s="126">
        <v>6</v>
      </c>
      <c r="B12" s="127" t="s">
        <v>199</v>
      </c>
      <c r="C12" s="128">
        <f>SUM('[2]มี.ค.'!F12)</f>
        <v>0</v>
      </c>
      <c r="D12" s="129"/>
      <c r="E12" s="130"/>
      <c r="F12" s="131">
        <f t="shared" si="0"/>
        <v>0</v>
      </c>
      <c r="G12" s="132"/>
    </row>
    <row r="13" spans="1:7" ht="21">
      <c r="A13" s="126">
        <v>7</v>
      </c>
      <c r="B13" s="127" t="s">
        <v>137</v>
      </c>
      <c r="C13" s="128">
        <f>SUM('[2]มี.ค.'!F13)</f>
        <v>0</v>
      </c>
      <c r="D13" s="129"/>
      <c r="E13" s="130"/>
      <c r="F13" s="131">
        <f t="shared" si="0"/>
        <v>0</v>
      </c>
      <c r="G13" s="132"/>
    </row>
    <row r="14" spans="1:7" ht="21">
      <c r="A14" s="126">
        <v>8</v>
      </c>
      <c r="B14" s="127" t="s">
        <v>138</v>
      </c>
      <c r="C14" s="128">
        <f>SUM('[2]มี.ค.'!F14)</f>
        <v>0</v>
      </c>
      <c r="D14" s="129">
        <v>162350</v>
      </c>
      <c r="E14" s="130"/>
      <c r="F14" s="131">
        <f t="shared" si="0"/>
        <v>162350</v>
      </c>
      <c r="G14" s="132"/>
    </row>
    <row r="15" spans="1:7" ht="21">
      <c r="A15" s="126">
        <v>9</v>
      </c>
      <c r="B15" s="127" t="s">
        <v>139</v>
      </c>
      <c r="C15" s="128">
        <f>SUM('[2]มี.ค.'!F15)</f>
        <v>0</v>
      </c>
      <c r="D15" s="129"/>
      <c r="E15" s="130"/>
      <c r="F15" s="131">
        <f t="shared" si="0"/>
        <v>0</v>
      </c>
      <c r="G15" s="132"/>
    </row>
    <row r="16" spans="1:7" ht="21">
      <c r="A16" s="126">
        <v>10</v>
      </c>
      <c r="B16" s="127" t="s">
        <v>200</v>
      </c>
      <c r="C16" s="128">
        <f>SUM('[2]มี.ค.'!F16)</f>
        <v>52500</v>
      </c>
      <c r="D16" s="129"/>
      <c r="E16" s="130"/>
      <c r="F16" s="131">
        <f t="shared" si="0"/>
        <v>52500</v>
      </c>
      <c r="G16" s="132"/>
    </row>
    <row r="17" spans="1:7" ht="21">
      <c r="A17" s="126">
        <v>11</v>
      </c>
      <c r="B17" s="127" t="s">
        <v>201</v>
      </c>
      <c r="C17" s="128">
        <f>SUM('[2]มี.ค.'!F17)</f>
        <v>12500</v>
      </c>
      <c r="D17" s="129"/>
      <c r="E17" s="130"/>
      <c r="F17" s="131">
        <f t="shared" si="0"/>
        <v>12500</v>
      </c>
      <c r="G17" s="132"/>
    </row>
    <row r="18" spans="1:7" ht="21">
      <c r="A18" s="126">
        <v>12</v>
      </c>
      <c r="B18" s="127" t="s">
        <v>241</v>
      </c>
      <c r="C18" s="128">
        <f>SUM('[2]มี.ค.'!F18)</f>
        <v>0</v>
      </c>
      <c r="D18" s="129"/>
      <c r="E18" s="130"/>
      <c r="F18" s="131">
        <f t="shared" si="0"/>
        <v>0</v>
      </c>
      <c r="G18" s="132"/>
    </row>
    <row r="19" spans="1:7" ht="24">
      <c r="A19" s="126"/>
      <c r="B19" s="205"/>
      <c r="C19" s="128"/>
      <c r="D19" s="129"/>
      <c r="E19" s="130"/>
      <c r="F19" s="131"/>
      <c r="G19" s="135"/>
    </row>
    <row r="20" spans="1:7" ht="21.75" thickBot="1">
      <c r="A20" s="136"/>
      <c r="B20" s="137" t="s">
        <v>93</v>
      </c>
      <c r="C20" s="138">
        <f>SUM(C6:C19)</f>
        <v>2272170</v>
      </c>
      <c r="D20" s="138">
        <f>SUM(D6:D19)</f>
        <v>704643</v>
      </c>
      <c r="E20" s="138">
        <f>SUM(E6:E18)</f>
        <v>1714600</v>
      </c>
      <c r="F20" s="138">
        <f>SUM(F6:F19)</f>
        <v>1262213</v>
      </c>
      <c r="G20" s="139"/>
    </row>
    <row r="21" ht="15" thickTop="1"/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140625" style="0" customWidth="1"/>
    <col min="2" max="2" width="14.140625" style="0" customWidth="1"/>
    <col min="3" max="3" width="30.57421875" style="0" customWidth="1"/>
    <col min="4" max="4" width="9.421875" style="0" bestFit="1" customWidth="1"/>
    <col min="5" max="5" width="17.421875" style="0" bestFit="1" customWidth="1"/>
  </cols>
  <sheetData>
    <row r="1" spans="1:5" ht="21">
      <c r="A1" s="192" t="s">
        <v>53</v>
      </c>
      <c r="B1" s="192"/>
      <c r="C1" s="192"/>
      <c r="D1" s="192"/>
      <c r="E1" s="192"/>
    </row>
    <row r="2" spans="1:5" ht="21">
      <c r="A2" s="192" t="s">
        <v>54</v>
      </c>
      <c r="B2" s="192"/>
      <c r="C2" s="192"/>
      <c r="D2" s="192"/>
      <c r="E2" s="192"/>
    </row>
    <row r="3" spans="1:5" ht="21">
      <c r="A3" s="140"/>
      <c r="B3" s="140"/>
      <c r="C3" s="140"/>
      <c r="D3" s="192" t="s">
        <v>55</v>
      </c>
      <c r="E3" s="192"/>
    </row>
    <row r="4" spans="1:5" ht="21">
      <c r="A4" s="192" t="s">
        <v>56</v>
      </c>
      <c r="B4" s="192"/>
      <c r="C4" s="192"/>
      <c r="D4" s="192"/>
      <c r="E4" s="192"/>
    </row>
    <row r="5" spans="1:5" ht="21">
      <c r="A5" s="140"/>
      <c r="B5" s="140"/>
      <c r="C5" s="196" t="s">
        <v>206</v>
      </c>
      <c r="D5" s="196"/>
      <c r="E5" s="196"/>
    </row>
    <row r="6" spans="1:5" ht="21">
      <c r="A6" s="194" t="s">
        <v>57</v>
      </c>
      <c r="B6" s="195"/>
      <c r="C6" s="141"/>
      <c r="D6" s="142"/>
      <c r="E6" s="116" t="s">
        <v>58</v>
      </c>
    </row>
    <row r="7" spans="1:5" ht="21">
      <c r="A7" s="119" t="s">
        <v>59</v>
      </c>
      <c r="B7" s="119" t="s">
        <v>60</v>
      </c>
      <c r="C7" s="119" t="s">
        <v>1</v>
      </c>
      <c r="D7" s="143" t="s">
        <v>61</v>
      </c>
      <c r="E7" s="119" t="s">
        <v>60</v>
      </c>
    </row>
    <row r="8" spans="1:5" ht="21">
      <c r="A8" s="144" t="s">
        <v>6</v>
      </c>
      <c r="B8" s="144" t="s">
        <v>6</v>
      </c>
      <c r="C8" s="144"/>
      <c r="D8" s="145" t="s">
        <v>5</v>
      </c>
      <c r="E8" s="144" t="s">
        <v>6</v>
      </c>
    </row>
    <row r="9" spans="1:5" ht="21">
      <c r="A9" s="146"/>
      <c r="B9" s="147">
        <v>48252446.1</v>
      </c>
      <c r="C9" s="140" t="s">
        <v>62</v>
      </c>
      <c r="D9" s="198"/>
      <c r="E9" s="148">
        <v>64675609.6</v>
      </c>
    </row>
    <row r="10" spans="1:5" ht="21">
      <c r="A10" s="149"/>
      <c r="B10" s="150"/>
      <c r="C10" s="151" t="s">
        <v>63</v>
      </c>
      <c r="D10" s="154"/>
      <c r="E10" s="150"/>
    </row>
    <row r="11" spans="1:5" ht="21">
      <c r="A11" s="130">
        <v>590000</v>
      </c>
      <c r="B11" s="152">
        <v>743317.7</v>
      </c>
      <c r="C11" s="153" t="s">
        <v>64</v>
      </c>
      <c r="D11" s="154" t="s">
        <v>143</v>
      </c>
      <c r="E11" s="152">
        <v>46007.17</v>
      </c>
    </row>
    <row r="12" spans="1:5" ht="21">
      <c r="A12" s="130">
        <v>601000</v>
      </c>
      <c r="B12" s="130">
        <v>347320</v>
      </c>
      <c r="C12" s="153" t="s">
        <v>65</v>
      </c>
      <c r="D12" s="154" t="s">
        <v>147</v>
      </c>
      <c r="E12" s="130">
        <v>59870</v>
      </c>
    </row>
    <row r="13" spans="1:5" ht="21">
      <c r="A13" s="130">
        <v>393000</v>
      </c>
      <c r="B13" s="155">
        <v>405997.33</v>
      </c>
      <c r="C13" s="153" t="s">
        <v>66</v>
      </c>
      <c r="D13" s="154" t="s">
        <v>155</v>
      </c>
      <c r="E13" s="155"/>
    </row>
    <row r="14" spans="1:5" ht="21">
      <c r="A14" s="130">
        <v>80000</v>
      </c>
      <c r="B14" s="155">
        <v>203380.66</v>
      </c>
      <c r="C14" s="153" t="s">
        <v>67</v>
      </c>
      <c r="D14" s="154" t="s">
        <v>159</v>
      </c>
      <c r="E14" s="155">
        <v>67300</v>
      </c>
    </row>
    <row r="15" spans="1:5" ht="21">
      <c r="A15" s="156">
        <v>22990000</v>
      </c>
      <c r="B15" s="157">
        <v>10931659.85</v>
      </c>
      <c r="C15" s="158" t="s">
        <v>68</v>
      </c>
      <c r="D15" s="159" t="s">
        <v>164</v>
      </c>
      <c r="E15" s="157">
        <v>1198615</v>
      </c>
    </row>
    <row r="16" spans="1:5" ht="21">
      <c r="A16" s="156">
        <v>19000000</v>
      </c>
      <c r="B16" s="155">
        <v>17444533</v>
      </c>
      <c r="C16" s="153" t="s">
        <v>69</v>
      </c>
      <c r="D16" s="154" t="s">
        <v>202</v>
      </c>
      <c r="E16" s="155">
        <v>1583190</v>
      </c>
    </row>
    <row r="17" spans="1:5" ht="21">
      <c r="A17" s="156"/>
      <c r="B17" s="157">
        <v>1139539</v>
      </c>
      <c r="C17" s="153" t="s">
        <v>207</v>
      </c>
      <c r="D17" s="154"/>
      <c r="E17" s="155"/>
    </row>
    <row r="18" spans="1:5" ht="21">
      <c r="A18" s="160"/>
      <c r="B18" s="157">
        <v>17503214.76</v>
      </c>
      <c r="C18" s="153" t="s">
        <v>78</v>
      </c>
      <c r="D18" s="154" t="s">
        <v>38</v>
      </c>
      <c r="E18" s="157">
        <v>699143</v>
      </c>
    </row>
    <row r="19" spans="1:5" ht="21.75" thickBot="1">
      <c r="A19" s="161">
        <f>SUM(A10:A18)</f>
        <v>43654000</v>
      </c>
      <c r="B19" s="161">
        <f>SUM(B10:B18)</f>
        <v>48718962.3</v>
      </c>
      <c r="C19" s="153"/>
      <c r="D19" s="126"/>
      <c r="E19" s="161">
        <f>SUM(E10:E18)</f>
        <v>3654125.17</v>
      </c>
    </row>
    <row r="20" spans="1:5" ht="21.75" thickTop="1">
      <c r="A20" s="153"/>
      <c r="B20" s="155"/>
      <c r="C20" s="153"/>
      <c r="D20" s="126"/>
      <c r="E20" s="155"/>
    </row>
    <row r="21" spans="1:5" ht="21">
      <c r="A21" s="153"/>
      <c r="B21" s="157"/>
      <c r="C21" s="153"/>
      <c r="D21" s="163"/>
      <c r="E21" s="157"/>
    </row>
    <row r="22" spans="1:5" ht="21">
      <c r="A22" s="153"/>
      <c r="B22" s="157">
        <v>993313.35</v>
      </c>
      <c r="C22" s="153" t="s">
        <v>70</v>
      </c>
      <c r="D22" s="163">
        <v>900</v>
      </c>
      <c r="E22" s="157">
        <v>38878.82</v>
      </c>
    </row>
    <row r="23" spans="1:5" ht="21">
      <c r="A23" s="153"/>
      <c r="B23" s="157"/>
      <c r="C23" s="153" t="s">
        <v>26</v>
      </c>
      <c r="D23" s="163">
        <v>600</v>
      </c>
      <c r="E23" s="157"/>
    </row>
    <row r="24" spans="1:5" ht="21">
      <c r="A24" s="153"/>
      <c r="B24" s="157"/>
      <c r="C24" s="153" t="s">
        <v>71</v>
      </c>
      <c r="D24" s="163"/>
      <c r="E24" s="157"/>
    </row>
    <row r="25" spans="1:5" ht="21">
      <c r="A25" s="153"/>
      <c r="B25" s="130">
        <v>9208568.42</v>
      </c>
      <c r="C25" s="153" t="s">
        <v>12</v>
      </c>
      <c r="D25" s="126">
        <v>704</v>
      </c>
      <c r="E25" s="130">
        <v>465900</v>
      </c>
    </row>
    <row r="26" spans="1:5" ht="21">
      <c r="A26" s="153"/>
      <c r="B26" s="130">
        <v>502738</v>
      </c>
      <c r="C26" s="153" t="s">
        <v>13</v>
      </c>
      <c r="D26" s="154" t="s">
        <v>32</v>
      </c>
      <c r="E26" s="130">
        <v>306150</v>
      </c>
    </row>
    <row r="27" spans="1:5" ht="21">
      <c r="A27" s="153"/>
      <c r="B27" s="155"/>
      <c r="C27" s="153" t="s">
        <v>72</v>
      </c>
      <c r="D27" s="126">
        <v>601</v>
      </c>
      <c r="E27" s="155"/>
    </row>
    <row r="28" spans="1:5" ht="21">
      <c r="A28" s="153"/>
      <c r="B28" s="155"/>
      <c r="C28" s="153" t="s">
        <v>73</v>
      </c>
      <c r="D28" s="154" t="s">
        <v>203</v>
      </c>
      <c r="E28" s="155"/>
    </row>
    <row r="29" spans="1:5" ht="21">
      <c r="A29" s="153"/>
      <c r="B29" s="155">
        <v>218810.56</v>
      </c>
      <c r="C29" s="153" t="s">
        <v>8</v>
      </c>
      <c r="D29" s="126">
        <v>700</v>
      </c>
      <c r="E29" s="155"/>
    </row>
    <row r="30" spans="1:5" ht="21">
      <c r="A30" s="153"/>
      <c r="B30" s="155">
        <v>23072</v>
      </c>
      <c r="C30" s="153" t="s">
        <v>208</v>
      </c>
      <c r="D30" s="149"/>
      <c r="E30" s="155">
        <v>4700</v>
      </c>
    </row>
    <row r="31" spans="1:5" ht="21">
      <c r="A31" s="153"/>
      <c r="B31" s="155">
        <v>261.6</v>
      </c>
      <c r="C31" s="153" t="s">
        <v>209</v>
      </c>
      <c r="D31" s="149"/>
      <c r="E31" s="155">
        <v>224</v>
      </c>
    </row>
    <row r="32" spans="1:5" ht="21">
      <c r="A32" s="153"/>
      <c r="B32" s="155">
        <v>118000</v>
      </c>
      <c r="C32" s="153" t="s">
        <v>210</v>
      </c>
      <c r="D32" s="149"/>
      <c r="E32" s="155">
        <v>118000</v>
      </c>
    </row>
    <row r="33" spans="1:5" ht="21">
      <c r="A33" s="153"/>
      <c r="B33" s="155"/>
      <c r="C33" s="153"/>
      <c r="D33" s="149"/>
      <c r="E33" s="155"/>
    </row>
    <row r="34" spans="1:5" ht="21">
      <c r="A34" s="153"/>
      <c r="B34" s="155"/>
      <c r="C34" s="153"/>
      <c r="D34" s="149"/>
      <c r="E34" s="155"/>
    </row>
    <row r="35" spans="1:5" ht="21">
      <c r="A35" s="153"/>
      <c r="B35" s="155"/>
      <c r="C35" s="153"/>
      <c r="D35" s="149"/>
      <c r="E35" s="155"/>
    </row>
    <row r="36" spans="1:5" ht="21">
      <c r="A36" s="153"/>
      <c r="B36" s="155"/>
      <c r="C36" s="153"/>
      <c r="D36" s="149"/>
      <c r="E36" s="155"/>
    </row>
    <row r="37" spans="1:5" ht="21">
      <c r="A37" s="153"/>
      <c r="B37" s="155"/>
      <c r="C37" s="153"/>
      <c r="D37" s="149"/>
      <c r="E37" s="155"/>
    </row>
    <row r="38" spans="1:5" ht="21">
      <c r="A38" s="153"/>
      <c r="B38" s="155"/>
      <c r="C38" s="153"/>
      <c r="D38" s="149"/>
      <c r="E38" s="155"/>
    </row>
    <row r="39" spans="1:5" ht="21">
      <c r="A39" s="153"/>
      <c r="B39" s="155"/>
      <c r="C39" s="153"/>
      <c r="D39" s="149"/>
      <c r="E39" s="155"/>
    </row>
    <row r="40" spans="1:5" ht="21">
      <c r="A40" s="153"/>
      <c r="B40" s="155"/>
      <c r="C40" s="153"/>
      <c r="D40" s="149"/>
      <c r="E40" s="155"/>
    </row>
    <row r="41" spans="1:5" ht="21">
      <c r="A41" s="153"/>
      <c r="B41" s="155"/>
      <c r="C41" s="153"/>
      <c r="D41" s="149"/>
      <c r="E41" s="155"/>
    </row>
    <row r="42" spans="1:5" ht="21">
      <c r="A42" s="153"/>
      <c r="B42" s="155"/>
      <c r="C42" s="153"/>
      <c r="D42" s="149"/>
      <c r="E42" s="155"/>
    </row>
    <row r="43" spans="1:5" ht="21">
      <c r="A43" s="153"/>
      <c r="B43" s="155"/>
      <c r="C43" s="153"/>
      <c r="D43" s="164"/>
      <c r="E43" s="155"/>
    </row>
    <row r="44" spans="1:5" ht="21.75" thickBot="1">
      <c r="A44" s="153"/>
      <c r="B44" s="165">
        <f>SUM(B20:B43)</f>
        <v>11064763.93</v>
      </c>
      <c r="C44" s="166"/>
      <c r="D44" s="167"/>
      <c r="E44" s="165">
        <f>SUM(E20:E43)</f>
        <v>933852.8200000001</v>
      </c>
    </row>
    <row r="45" spans="1:5" ht="21.75" thickBot="1">
      <c r="A45" s="153"/>
      <c r="B45" s="169">
        <f>B19+B44</f>
        <v>59783726.23</v>
      </c>
      <c r="C45" s="168" t="s">
        <v>74</v>
      </c>
      <c r="D45" s="167"/>
      <c r="E45" s="169">
        <f>E19+E44</f>
        <v>4587977.99</v>
      </c>
    </row>
    <row r="46" spans="1:5" ht="21">
      <c r="A46" s="158"/>
      <c r="B46" s="162"/>
      <c r="C46" s="170"/>
      <c r="D46" s="171"/>
      <c r="E46" s="162"/>
    </row>
    <row r="47" spans="1:5" ht="21">
      <c r="A47" s="158"/>
      <c r="B47" s="162"/>
      <c r="C47" s="170" t="s">
        <v>75</v>
      </c>
      <c r="D47" s="171"/>
      <c r="E47" s="162"/>
    </row>
    <row r="48" spans="1:5" ht="21">
      <c r="A48" s="194" t="s">
        <v>57</v>
      </c>
      <c r="B48" s="195"/>
      <c r="C48" s="142"/>
      <c r="D48" s="141"/>
      <c r="E48" s="116" t="s">
        <v>58</v>
      </c>
    </row>
    <row r="49" spans="1:5" ht="21">
      <c r="A49" s="172" t="s">
        <v>59</v>
      </c>
      <c r="B49" s="119" t="s">
        <v>60</v>
      </c>
      <c r="C49" s="143" t="s">
        <v>1</v>
      </c>
      <c r="D49" s="119" t="s">
        <v>61</v>
      </c>
      <c r="E49" s="173" t="s">
        <v>60</v>
      </c>
    </row>
    <row r="50" spans="1:5" ht="21">
      <c r="A50" s="174" t="s">
        <v>6</v>
      </c>
      <c r="B50" s="144" t="s">
        <v>6</v>
      </c>
      <c r="C50" s="145"/>
      <c r="D50" s="144" t="s">
        <v>5</v>
      </c>
      <c r="E50" s="175" t="s">
        <v>6</v>
      </c>
    </row>
    <row r="51" spans="1:5" ht="21">
      <c r="A51" s="146"/>
      <c r="B51" s="176"/>
      <c r="C51" s="140" t="s">
        <v>76</v>
      </c>
      <c r="D51" s="146"/>
      <c r="E51" s="177"/>
    </row>
    <row r="52" spans="1:5" ht="21">
      <c r="A52" s="152">
        <v>17048720</v>
      </c>
      <c r="B52" s="155">
        <v>6526424.94</v>
      </c>
      <c r="C52" s="153" t="s">
        <v>211</v>
      </c>
      <c r="D52" s="154" t="s">
        <v>212</v>
      </c>
      <c r="E52" s="155">
        <v>1198330.09</v>
      </c>
    </row>
    <row r="53" spans="1:5" ht="21">
      <c r="A53" s="130">
        <v>1571000</v>
      </c>
      <c r="B53" s="152">
        <v>809470.4</v>
      </c>
      <c r="C53" s="153" t="s">
        <v>213</v>
      </c>
      <c r="D53" s="154" t="s">
        <v>214</v>
      </c>
      <c r="E53" s="152">
        <v>262900</v>
      </c>
    </row>
    <row r="54" spans="1:5" ht="21">
      <c r="A54" s="130">
        <v>7950330</v>
      </c>
      <c r="B54" s="152">
        <v>4640186.32</v>
      </c>
      <c r="C54" s="153" t="s">
        <v>215</v>
      </c>
      <c r="D54" s="154" t="s">
        <v>216</v>
      </c>
      <c r="E54" s="152">
        <v>1128017</v>
      </c>
    </row>
    <row r="55" spans="1:5" ht="21">
      <c r="A55" s="155">
        <v>1980000</v>
      </c>
      <c r="B55" s="130">
        <v>588029</v>
      </c>
      <c r="C55" s="153" t="s">
        <v>217</v>
      </c>
      <c r="D55" s="154" t="s">
        <v>218</v>
      </c>
      <c r="E55" s="130">
        <v>46580</v>
      </c>
    </row>
    <row r="56" spans="1:5" ht="21">
      <c r="A56" s="157">
        <v>1246000</v>
      </c>
      <c r="B56" s="155">
        <v>476290</v>
      </c>
      <c r="C56" s="153" t="s">
        <v>219</v>
      </c>
      <c r="D56" s="154" t="s">
        <v>220</v>
      </c>
      <c r="E56" s="155">
        <v>43380</v>
      </c>
    </row>
    <row r="57" spans="1:5" ht="21">
      <c r="A57" s="155">
        <v>8100800</v>
      </c>
      <c r="B57" s="155">
        <v>795806</v>
      </c>
      <c r="C57" s="153" t="s">
        <v>221</v>
      </c>
      <c r="D57" s="154" t="s">
        <v>222</v>
      </c>
      <c r="E57" s="155">
        <v>88015</v>
      </c>
    </row>
    <row r="58" spans="1:5" ht="21">
      <c r="A58" s="155">
        <v>400000</v>
      </c>
      <c r="B58" s="155"/>
      <c r="C58" s="153" t="s">
        <v>223</v>
      </c>
      <c r="D58" s="154" t="s">
        <v>224</v>
      </c>
      <c r="E58" s="155"/>
    </row>
    <row r="59" spans="1:5" ht="21">
      <c r="A59" s="157">
        <v>685500</v>
      </c>
      <c r="B59" s="155">
        <v>244033</v>
      </c>
      <c r="C59" s="153" t="s">
        <v>225</v>
      </c>
      <c r="D59" s="154" t="s">
        <v>226</v>
      </c>
      <c r="E59" s="155"/>
    </row>
    <row r="60" spans="1:5" ht="21">
      <c r="A60" s="155">
        <v>1682800</v>
      </c>
      <c r="B60" s="155">
        <v>642610</v>
      </c>
      <c r="C60" s="153" t="s">
        <v>227</v>
      </c>
      <c r="D60" s="154" t="s">
        <v>228</v>
      </c>
      <c r="E60" s="155">
        <v>83640</v>
      </c>
    </row>
    <row r="61" spans="1:5" ht="21">
      <c r="A61" s="178">
        <v>70000</v>
      </c>
      <c r="B61" s="155">
        <v>26323.42</v>
      </c>
      <c r="C61" s="153" t="s">
        <v>229</v>
      </c>
      <c r="D61" s="154" t="s">
        <v>230</v>
      </c>
      <c r="E61" s="155">
        <v>1158</v>
      </c>
    </row>
    <row r="62" spans="1:5" ht="21">
      <c r="A62" s="179">
        <v>2918850</v>
      </c>
      <c r="B62" s="155">
        <v>618869</v>
      </c>
      <c r="C62" s="153" t="s">
        <v>231</v>
      </c>
      <c r="D62" s="154" t="s">
        <v>232</v>
      </c>
      <c r="E62" s="155">
        <v>18195</v>
      </c>
    </row>
    <row r="63" spans="1:5" ht="21.75" thickBot="1">
      <c r="A63" s="180">
        <f>SUM(A52:A62)</f>
        <v>43654000</v>
      </c>
      <c r="B63" s="161">
        <f>SUM(B51:B62)</f>
        <v>15368042.08</v>
      </c>
      <c r="C63" s="153"/>
      <c r="D63" s="126"/>
      <c r="E63" s="161">
        <f>SUM(E51:E62)</f>
        <v>2870215.09</v>
      </c>
    </row>
    <row r="64" spans="1:5" ht="21.75" thickTop="1">
      <c r="A64" s="153"/>
      <c r="B64" s="155"/>
      <c r="C64" s="153"/>
      <c r="D64" s="126"/>
      <c r="E64" s="155"/>
    </row>
    <row r="65" spans="1:5" ht="21">
      <c r="A65" s="153"/>
      <c r="B65" s="130">
        <v>8244520.78</v>
      </c>
      <c r="C65" s="153" t="s">
        <v>12</v>
      </c>
      <c r="D65" s="154" t="s">
        <v>31</v>
      </c>
      <c r="E65" s="130">
        <v>552460</v>
      </c>
    </row>
    <row r="66" spans="1:5" ht="21">
      <c r="A66" s="153"/>
      <c r="B66" s="130">
        <v>508438</v>
      </c>
      <c r="C66" s="153" t="s">
        <v>77</v>
      </c>
      <c r="D66" s="154" t="s">
        <v>32</v>
      </c>
      <c r="E66" s="130">
        <v>7200</v>
      </c>
    </row>
    <row r="67" spans="1:5" ht="21">
      <c r="A67" s="153"/>
      <c r="B67" s="155">
        <v>1070004.21</v>
      </c>
      <c r="C67" s="153" t="s">
        <v>70</v>
      </c>
      <c r="D67" s="154" t="s">
        <v>36</v>
      </c>
      <c r="E67" s="155">
        <v>39892</v>
      </c>
    </row>
    <row r="68" spans="1:5" ht="21">
      <c r="A68" s="153"/>
      <c r="B68" s="155">
        <v>16246501.76</v>
      </c>
      <c r="C68" s="153" t="s">
        <v>78</v>
      </c>
      <c r="D68" s="154" t="s">
        <v>38</v>
      </c>
      <c r="E68" s="155">
        <v>1714600</v>
      </c>
    </row>
    <row r="69" spans="1:5" ht="21">
      <c r="A69" s="153"/>
      <c r="B69" s="155">
        <v>413845</v>
      </c>
      <c r="C69" s="153" t="s">
        <v>79</v>
      </c>
      <c r="D69" s="154" t="s">
        <v>37</v>
      </c>
      <c r="E69" s="155"/>
    </row>
    <row r="70" spans="1:5" ht="21">
      <c r="A70" s="153"/>
      <c r="B70" s="155">
        <v>2105600</v>
      </c>
      <c r="C70" s="153" t="s">
        <v>80</v>
      </c>
      <c r="D70" s="154" t="s">
        <v>33</v>
      </c>
      <c r="E70" s="155"/>
    </row>
    <row r="71" spans="1:5" ht="24">
      <c r="A71" s="153"/>
      <c r="B71" s="155">
        <v>916300</v>
      </c>
      <c r="C71" s="199" t="s">
        <v>205</v>
      </c>
      <c r="D71" s="154"/>
      <c r="E71" s="155">
        <v>916300</v>
      </c>
    </row>
    <row r="72" spans="1:5" ht="21">
      <c r="A72" s="153"/>
      <c r="B72" s="155">
        <v>118000</v>
      </c>
      <c r="C72" s="153" t="s">
        <v>233</v>
      </c>
      <c r="D72" s="149"/>
      <c r="E72" s="155">
        <v>118000</v>
      </c>
    </row>
    <row r="73" spans="1:5" ht="21">
      <c r="A73" s="153"/>
      <c r="B73" s="155"/>
      <c r="C73" s="153"/>
      <c r="D73" s="149"/>
      <c r="E73" s="155"/>
    </row>
    <row r="74" spans="1:5" ht="21">
      <c r="A74" s="153"/>
      <c r="B74" s="155"/>
      <c r="C74" s="153"/>
      <c r="D74" s="149"/>
      <c r="E74" s="155"/>
    </row>
    <row r="75" spans="1:5" ht="21">
      <c r="A75" s="153"/>
      <c r="B75" s="155"/>
      <c r="C75" s="153"/>
      <c r="D75" s="149"/>
      <c r="E75" s="155"/>
    </row>
    <row r="76" spans="1:5" ht="21">
      <c r="A76" s="153"/>
      <c r="B76" s="155"/>
      <c r="C76" s="153"/>
      <c r="D76" s="164"/>
      <c r="E76" s="155"/>
    </row>
    <row r="77" spans="1:5" ht="21.75" thickBot="1">
      <c r="A77" s="153"/>
      <c r="B77" s="181">
        <f>SUM(B64:B76)</f>
        <v>29623209.75</v>
      </c>
      <c r="C77" s="168" t="s">
        <v>81</v>
      </c>
      <c r="D77" s="153"/>
      <c r="E77" s="181">
        <f>SUM(E64:E76)</f>
        <v>3348452</v>
      </c>
    </row>
    <row r="78" spans="1:5" ht="21.75" thickBot="1">
      <c r="A78" s="153"/>
      <c r="B78" s="181">
        <f>B63+B77</f>
        <v>44991251.83</v>
      </c>
      <c r="C78" s="168" t="s">
        <v>81</v>
      </c>
      <c r="D78" s="153"/>
      <c r="E78" s="181">
        <f>E63+E77</f>
        <v>6218667.09</v>
      </c>
    </row>
    <row r="79" spans="1:5" ht="21">
      <c r="A79" s="153"/>
      <c r="B79" s="130">
        <f>B45-B78</f>
        <v>14792474.399999999</v>
      </c>
      <c r="C79" s="182" t="s">
        <v>82</v>
      </c>
      <c r="D79" s="153"/>
      <c r="E79" s="130">
        <f>E45-E78</f>
        <v>-1630689.0999999996</v>
      </c>
    </row>
    <row r="80" spans="1:5" ht="21">
      <c r="A80" s="153"/>
      <c r="B80" s="149"/>
      <c r="C80" s="182" t="s">
        <v>83</v>
      </c>
      <c r="D80" s="153"/>
      <c r="E80" s="149"/>
    </row>
    <row r="81" spans="1:5" ht="21">
      <c r="A81" s="153"/>
      <c r="B81" s="130"/>
      <c r="C81" s="182" t="s">
        <v>84</v>
      </c>
      <c r="D81" s="153"/>
      <c r="E81" s="155"/>
    </row>
    <row r="82" spans="1:5" ht="21.75" thickBot="1">
      <c r="A82" s="153"/>
      <c r="B82" s="183">
        <f>B9+B45-B78</f>
        <v>63044920.5</v>
      </c>
      <c r="C82" s="168" t="s">
        <v>85</v>
      </c>
      <c r="D82" s="153"/>
      <c r="E82" s="183">
        <f>E9+E45-E78</f>
        <v>63044920.5</v>
      </c>
    </row>
    <row r="83" spans="1:5" ht="21">
      <c r="A83" s="200"/>
      <c r="B83" s="200"/>
      <c r="C83" s="200"/>
      <c r="D83" s="200"/>
      <c r="E83" s="200"/>
    </row>
    <row r="84" spans="1:5" ht="21">
      <c r="A84" s="200"/>
      <c r="B84" s="200"/>
      <c r="C84" s="200"/>
      <c r="D84" s="200"/>
      <c r="E84" s="200"/>
    </row>
    <row r="85" spans="1:5" ht="19.5">
      <c r="A85" s="22" t="s">
        <v>234</v>
      </c>
      <c r="B85" s="24"/>
      <c r="C85" s="22"/>
      <c r="D85" s="23"/>
      <c r="E85" s="28"/>
    </row>
    <row r="86" spans="1:5" ht="19.5">
      <c r="A86" s="24"/>
      <c r="B86" s="24"/>
      <c r="C86" s="25"/>
      <c r="D86" s="23"/>
      <c r="E86" s="28"/>
    </row>
    <row r="87" spans="1:5" ht="19.5">
      <c r="A87" s="22" t="s">
        <v>235</v>
      </c>
      <c r="B87" s="24"/>
      <c r="C87" s="22"/>
      <c r="D87" s="23"/>
      <c r="E87" s="28"/>
    </row>
    <row r="88" spans="1:5" ht="19.5">
      <c r="A88" s="22" t="s">
        <v>236</v>
      </c>
      <c r="B88" s="24"/>
      <c r="C88" s="22"/>
      <c r="D88" s="23"/>
      <c r="E88" s="28"/>
    </row>
    <row r="89" spans="1:5" ht="19.5">
      <c r="A89" s="22" t="s">
        <v>237</v>
      </c>
      <c r="B89" s="24"/>
      <c r="C89" s="22"/>
      <c r="D89" s="23"/>
      <c r="E89" s="28"/>
    </row>
  </sheetData>
  <sheetProtection/>
  <mergeCells count="7">
    <mergeCell ref="A48:B48"/>
    <mergeCell ref="A6:B6"/>
    <mergeCell ref="A1:E1"/>
    <mergeCell ref="A2:E2"/>
    <mergeCell ref="D3:E3"/>
    <mergeCell ref="A4:E4"/>
    <mergeCell ref="C5:E5"/>
  </mergeCells>
  <printOptions/>
  <pageMargins left="0.5118110236220472" right="0.5118110236220472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2015-02-17T06:56:02Z</cp:lastPrinted>
  <dcterms:created xsi:type="dcterms:W3CDTF">2013-11-12T03:56:05Z</dcterms:created>
  <dcterms:modified xsi:type="dcterms:W3CDTF">2015-07-15T13:21:15Z</dcterms:modified>
  <cp:category/>
  <cp:version/>
  <cp:contentType/>
  <cp:contentStatus/>
</cp:coreProperties>
</file>